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40" windowHeight="7935" activeTab="0"/>
  </bookViews>
  <sheets>
    <sheet name="учет доходов расходов" sheetId="1" r:id="rId1"/>
    <sheet name="если учет ведете в смартфоне" sheetId="2" r:id="rId2"/>
    <sheet name="ЛФП" sheetId="3" r:id="rId3"/>
    <sheet name="планирование расходов" sheetId="4" r:id="rId4"/>
    <sheet name="планирование бюджета" sheetId="5" r:id="rId5"/>
    <sheet name="активы" sheetId="6" r:id="rId6"/>
    <sheet name="пассивы" sheetId="7" r:id="rId7"/>
    <sheet name="баланс" sheetId="8" r:id="rId8"/>
    <sheet name="Цели" sheetId="9" r:id="rId9"/>
  </sheets>
  <definedNames/>
  <calcPr fullCalcOnLoad="1"/>
</workbook>
</file>

<file path=xl/comments1.xml><?xml version="1.0" encoding="utf-8"?>
<comments xmlns="http://schemas.openxmlformats.org/spreadsheetml/2006/main">
  <authors>
    <author>Оля</author>
  </authors>
  <commentList>
    <comment ref="I2" authorId="0">
      <text>
        <r>
          <rPr>
            <sz val="9"/>
            <rFont val="Tahoma"/>
            <family val="2"/>
          </rPr>
          <t>остаток денег
(в кошельке и на счете) на начало месяца</t>
        </r>
      </text>
    </comment>
  </commentList>
</comments>
</file>

<file path=xl/comments2.xml><?xml version="1.0" encoding="utf-8"?>
<comments xmlns="http://schemas.openxmlformats.org/spreadsheetml/2006/main">
  <authors>
    <author>Оля</author>
  </authors>
  <commentList>
    <comment ref="I4" authorId="0">
      <text>
        <r>
          <rPr>
            <sz val="9"/>
            <rFont val="Tahoma"/>
            <family val="2"/>
          </rPr>
          <t>остаток денег
(в кошельке и на счете) на начало месяца</t>
        </r>
      </text>
    </comment>
  </commentList>
</comments>
</file>

<file path=xl/comments6.xml><?xml version="1.0" encoding="utf-8"?>
<comments xmlns="http://schemas.openxmlformats.org/spreadsheetml/2006/main">
  <authors>
    <author>Оля</author>
  </authors>
  <commentList>
    <comment ref="B5" authorId="0">
      <text>
        <r>
          <rPr>
            <b/>
            <sz val="9"/>
            <rFont val="Tahoma"/>
            <family val="2"/>
          </rPr>
          <t>Начало
Конец
ставка
капитализация
пополняем снятие</t>
        </r>
      </text>
    </comment>
    <comment ref="B6" authorId="0">
      <text>
        <r>
          <rPr>
            <b/>
            <sz val="9"/>
            <rFont val="Tahoma"/>
            <family val="2"/>
          </rPr>
          <t>Оля:</t>
        </r>
        <r>
          <rPr>
            <sz val="9"/>
            <rFont val="Tahoma"/>
            <family val="2"/>
          </rPr>
          <t xml:space="preserve">
начало
конец
сумма накоплений
сумма страховки
выгодопреоретатель
</t>
        </r>
      </text>
    </comment>
  </commentList>
</comments>
</file>

<file path=xl/comments7.xml><?xml version="1.0" encoding="utf-8"?>
<comments xmlns="http://schemas.openxmlformats.org/spreadsheetml/2006/main">
  <authors>
    <author>Оля</author>
  </authors>
  <commentList>
    <comment ref="B5" authorId="0">
      <text>
        <r>
          <rPr>
            <b/>
            <sz val="9"/>
            <rFont val="Tahoma"/>
            <family val="2"/>
          </rPr>
          <t>Оля:</t>
        </r>
        <r>
          <rPr>
            <sz val="9"/>
            <rFont val="Tahoma"/>
            <family val="2"/>
          </rPr>
          <t xml:space="preserve">
начало 
конец
обслуживание счета
обслуживание карты</t>
        </r>
      </text>
    </comment>
  </commentList>
</comments>
</file>

<file path=xl/comments9.xml><?xml version="1.0" encoding="utf-8"?>
<comments xmlns="http://schemas.openxmlformats.org/spreadsheetml/2006/main">
  <authors>
    <author>Mara</author>
  </authors>
  <commentList>
    <comment ref="E3" authorId="0">
      <text>
        <r>
          <rPr>
            <b/>
            <sz val="9"/>
            <rFont val="Tahoma"/>
            <family val="2"/>
          </rPr>
          <t>Ольга:
По сегодняшним ценам!</t>
        </r>
      </text>
    </comment>
    <comment ref="B14" authorId="0">
      <text>
        <r>
          <rPr>
            <b/>
            <sz val="9"/>
            <rFont val="Tahoma"/>
            <family val="2"/>
          </rPr>
          <t>Ольга: 
Покупки и платежи по сумме более 20% вашего ежемесячного бюджета</t>
        </r>
      </text>
    </comment>
  </commentList>
</comments>
</file>

<file path=xl/sharedStrings.xml><?xml version="1.0" encoding="utf-8"?>
<sst xmlns="http://schemas.openxmlformats.org/spreadsheetml/2006/main" count="265" uniqueCount="171">
  <si>
    <t>итого</t>
  </si>
  <si>
    <t>остаток бюджета</t>
  </si>
  <si>
    <t>План</t>
  </si>
  <si>
    <t>План расходов семьи</t>
  </si>
  <si>
    <t>Ежемесячные расходы</t>
  </si>
  <si>
    <t>Квартира, коммунальные</t>
  </si>
  <si>
    <t>связь, интернет</t>
  </si>
  <si>
    <t>Мобильный телефон</t>
  </si>
  <si>
    <t>Хоз расходы</t>
  </si>
  <si>
    <t>Продукты</t>
  </si>
  <si>
    <t>Вода</t>
  </si>
  <si>
    <t>Витамины</t>
  </si>
  <si>
    <t>Косметика</t>
  </si>
  <si>
    <t>Интерьер квартиры</t>
  </si>
  <si>
    <t>Спорт</t>
  </si>
  <si>
    <t>Салоны красоты</t>
  </si>
  <si>
    <t>Авто, бензин, то</t>
  </si>
  <si>
    <t>Авто ремонт</t>
  </si>
  <si>
    <t>Няни, дет/сад, школы</t>
  </si>
  <si>
    <t>Отдых, развлечения</t>
  </si>
  <si>
    <t>Хобби</t>
  </si>
  <si>
    <t>Семинары, курсы, книги</t>
  </si>
  <si>
    <t>Образование</t>
  </si>
  <si>
    <t>Дополнительное образование</t>
  </si>
  <si>
    <t>Подарки</t>
  </si>
  <si>
    <t>Помощь родителям, детям, родственникам</t>
  </si>
  <si>
    <t>Благотворительность</t>
  </si>
  <si>
    <t>Итого:</t>
  </si>
  <si>
    <t>Ежегодные расходы</t>
  </si>
  <si>
    <t>Путешествия, отдых</t>
  </si>
  <si>
    <t xml:space="preserve">Ремонт </t>
  </si>
  <si>
    <t>Налоги на авто</t>
  </si>
  <si>
    <t>Налоги на имущество</t>
  </si>
  <si>
    <t>Налоги с доходов</t>
  </si>
  <si>
    <t>Крупные покупки</t>
  </si>
  <si>
    <t>Финансовая защита</t>
  </si>
  <si>
    <t>ДМС</t>
  </si>
  <si>
    <t>Страхование недвижимости</t>
  </si>
  <si>
    <t>Страхование автомобиля</t>
  </si>
  <si>
    <t>ДОХОДЫ</t>
  </si>
  <si>
    <t>№</t>
  </si>
  <si>
    <t>Вид дохода</t>
  </si>
  <si>
    <t>Сумма в месяц, руб</t>
  </si>
  <si>
    <t>Сумма в год, руб</t>
  </si>
  <si>
    <t>РАСХОДЫ:</t>
  </si>
  <si>
    <t>Вид расхода</t>
  </si>
  <si>
    <t>ПРИБЫЛЬ СЕМЬИ (инвестиционные потенциал)</t>
  </si>
  <si>
    <t>Активы и их доходность</t>
  </si>
  <si>
    <t>то, куда вложены деньги</t>
  </si>
  <si>
    <t>№ п/п</t>
  </si>
  <si>
    <t>Наименование актива</t>
  </si>
  <si>
    <t>Стоимость</t>
  </si>
  <si>
    <t>Годовой доход, руб</t>
  </si>
  <si>
    <t>Ежегодный доход, в %</t>
  </si>
  <si>
    <t>Реальные активы</t>
  </si>
  <si>
    <t>х</t>
  </si>
  <si>
    <t>Другие активы</t>
  </si>
  <si>
    <t>ИТОГО:</t>
  </si>
  <si>
    <t>Пассивы</t>
  </si>
  <si>
    <t>то, что Вы должны вернуть</t>
  </si>
  <si>
    <t>Наименование пассива</t>
  </si>
  <si>
    <t>Размер пассива, руб</t>
  </si>
  <si>
    <t>Сумма выплат по кредиту</t>
  </si>
  <si>
    <t>% по кредиту (займу)</t>
  </si>
  <si>
    <t xml:space="preserve">ФИНАНСОВЫЙ ПЛАН </t>
  </si>
  <si>
    <t>НАКОПЛЕНИЯ</t>
  </si>
  <si>
    <t>ОПЕРАЦИИ</t>
  </si>
  <si>
    <t>КОНСЕРВ</t>
  </si>
  <si>
    <t>УМЕРЕН</t>
  </si>
  <si>
    <t>АГРЕСС</t>
  </si>
  <si>
    <t>стр.комп</t>
  </si>
  <si>
    <t>Кредиты</t>
  </si>
  <si>
    <t>Отпуск</t>
  </si>
  <si>
    <t>На начало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</si>
  <si>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</si>
  <si>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</si>
  <si>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</si>
  <si>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</si>
  <si>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</si>
  <si>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</si>
  <si>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</si>
  <si>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</si>
  <si>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</si>
  <si>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</si>
  <si>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</si>
  <si>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</si>
  <si>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продукты</t>
  </si>
  <si>
    <t>бензин</t>
  </si>
  <si>
    <t>Одежда обувь</t>
  </si>
  <si>
    <t>Вклад Депозит</t>
  </si>
  <si>
    <t>НСЖ</t>
  </si>
  <si>
    <t>квартира</t>
  </si>
  <si>
    <t>квартира живем</t>
  </si>
  <si>
    <t>авто</t>
  </si>
  <si>
    <t>золото</t>
  </si>
  <si>
    <t>серебро</t>
  </si>
  <si>
    <t xml:space="preserve">пенсионные накопления </t>
  </si>
  <si>
    <t>Ипотека</t>
  </si>
  <si>
    <t>кредит Русский стандарт</t>
  </si>
  <si>
    <t>Обслуживание карт и счетов</t>
  </si>
  <si>
    <t>Дата</t>
  </si>
  <si>
    <t>Доходы</t>
  </si>
  <si>
    <t>Общий приход</t>
  </si>
  <si>
    <t>Общий расход</t>
  </si>
  <si>
    <t>Остаток</t>
  </si>
  <si>
    <t>связь</t>
  </si>
  <si>
    <t>з/п мужа</t>
  </si>
  <si>
    <t>з\п жены</t>
  </si>
  <si>
    <t>%% по депозиту</t>
  </si>
  <si>
    <t>аренда кв</t>
  </si>
  <si>
    <t>доп.дох</t>
  </si>
  <si>
    <t>кафе</t>
  </si>
  <si>
    <t>транспорт</t>
  </si>
  <si>
    <t>то авто</t>
  </si>
  <si>
    <t>коммунальные</t>
  </si>
  <si>
    <t>развлечения</t>
  </si>
  <si>
    <t>спорт</t>
  </si>
  <si>
    <t>Цель:</t>
  </si>
  <si>
    <t>Год достижения</t>
  </si>
  <si>
    <t>Срок в годах</t>
  </si>
  <si>
    <t>Сумма в рублях</t>
  </si>
  <si>
    <t>Долгосроные</t>
  </si>
  <si>
    <t>На ближайший год</t>
  </si>
  <si>
    <t>В месяц, руб</t>
  </si>
  <si>
    <t>В год, руб</t>
  </si>
  <si>
    <t>Страхование жизни (не накопительное)</t>
  </si>
  <si>
    <t>Прибыль семьи в месяц</t>
  </si>
  <si>
    <t>Период</t>
  </si>
  <si>
    <t>рынок (валюта, драг.мет, ценн. бум)</t>
  </si>
  <si>
    <t>БАЛАНС</t>
  </si>
  <si>
    <t>Активы</t>
  </si>
  <si>
    <t>Квартира</t>
  </si>
  <si>
    <t>Бизнес</t>
  </si>
  <si>
    <t>Акции</t>
  </si>
  <si>
    <t>Новострой</t>
  </si>
  <si>
    <t>Долги по бизнесу</t>
  </si>
  <si>
    <t>Кредитки</t>
  </si>
  <si>
    <t>Кредит за машину</t>
  </si>
  <si>
    <t>Долг по ремонту</t>
  </si>
  <si>
    <t>Оборотка в бизнесе</t>
  </si>
  <si>
    <t>Автомобиль</t>
  </si>
  <si>
    <t>Депозит рубли</t>
  </si>
  <si>
    <t>Депозит доллары</t>
  </si>
  <si>
    <t>Долги мне</t>
  </si>
  <si>
    <t>Накопит.страхование</t>
  </si>
  <si>
    <t>В ЛФП:</t>
  </si>
  <si>
    <t>Факт</t>
  </si>
  <si>
    <t>Себе</t>
  </si>
  <si>
    <t>Ежемесячные доходы</t>
  </si>
  <si>
    <t>Годовые доходы</t>
  </si>
  <si>
    <t>Например - Зарплата мужа</t>
  </si>
  <si>
    <t>Например - Годовые премии</t>
  </si>
  <si>
    <t>Например - Возврат НДФЛ</t>
  </si>
  <si>
    <t>Гардероб</t>
  </si>
  <si>
    <t>Канцелярские, почта, банк</t>
  </si>
  <si>
    <t>Необязательные раходы</t>
  </si>
  <si>
    <t>О чем вы давно мечтаете, но никак не удается воплотить</t>
  </si>
  <si>
    <t>Приоритет</t>
  </si>
  <si>
    <t>В часах работы</t>
  </si>
  <si>
    <t>Оценка</t>
  </si>
  <si>
    <t>Как долго приносит радость</t>
  </si>
  <si>
    <t>Автомобили</t>
  </si>
  <si>
    <t>Недвижимость</t>
  </si>
  <si>
    <t>Капитал для пассивного дохода на старости</t>
  </si>
  <si>
    <t>банк (вклады, облигации в рублях)</t>
  </si>
  <si>
    <t xml:space="preserve">Первичное накопление </t>
  </si>
  <si>
    <t>Остаток после распределения</t>
  </si>
  <si>
    <t>РАСХОДЫ и ЦЕЛИ</t>
  </si>
  <si>
    <t>План на тек мес</t>
  </si>
  <si>
    <t xml:space="preserve">Если вы ведете учет в программе/приложении, то данную таблицу используйте для работы в курсе-коучинге, в ней будете отправлять данные на проверку </t>
  </si>
  <si>
    <t>Если вы не проходите курс, эту таблицу не использовать не нужно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</si>
</sst>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\ #,##0.00&quot;    &quot;;\-#,##0.00&quot;    &quot;;&quot; -&quot;#&quot;    &quot;;@\ "/>
    <numFmt numFmtId="181" formatCode="[$-419]mmmm\ yyyy;@"/>
    <numFmt numFmtId="182" formatCode="_-* #,##0_р_._-;\-* #,##0_р_._-;_-* &quot;-&quot;??_р_.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9"/>
      <name val="Tahoma"/>
      <family val="2"/>
    </font>
    <font>
      <b/>
      <i/>
      <sz val="16"/>
      <name val="Arial Cyr"/>
      <family val="2"/>
    </font>
    <font>
      <sz val="14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color indexed="19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7.5"/>
      <name val="Arial Cyr"/>
      <family val="2"/>
    </font>
    <font>
      <sz val="7.5"/>
      <name val="Arial Cyr"/>
      <family val="2"/>
    </font>
    <font>
      <b/>
      <sz val="9"/>
      <name val="Arial Cyr"/>
      <family val="0"/>
    </font>
    <font>
      <b/>
      <sz val="9"/>
      <name val="Tahoma"/>
      <family val="2"/>
    </font>
    <font>
      <b/>
      <sz val="11"/>
      <name val="Arial Cyr"/>
      <family val="0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i/>
      <sz val="16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98553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3" fillId="25" borderId="0" applyNumberFormat="0" applyBorder="0" applyAlignment="0" applyProtection="0"/>
    <xf numFmtId="0" fontId="46" fillId="26" borderId="0" applyNumberFormat="0" applyBorder="0" applyAlignment="0" applyProtection="0"/>
    <xf numFmtId="0" fontId="3" fillId="17" borderId="0" applyNumberFormat="0" applyBorder="0" applyAlignment="0" applyProtection="0"/>
    <xf numFmtId="0" fontId="46" fillId="27" borderId="0" applyNumberFormat="0" applyBorder="0" applyAlignment="0" applyProtection="0"/>
    <xf numFmtId="0" fontId="3" fillId="19" borderId="0" applyNumberFormat="0" applyBorder="0" applyAlignment="0" applyProtection="0"/>
    <xf numFmtId="0" fontId="46" fillId="28" borderId="0" applyNumberFormat="0" applyBorder="0" applyAlignment="0" applyProtection="0"/>
    <xf numFmtId="0" fontId="3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33" borderId="0" applyNumberFormat="0" applyBorder="0" applyAlignment="0" applyProtection="0"/>
    <xf numFmtId="0" fontId="46" fillId="34" borderId="0" applyNumberFormat="0" applyBorder="0" applyAlignment="0" applyProtection="0"/>
    <xf numFmtId="0" fontId="3" fillId="35" borderId="0" applyNumberFormat="0" applyBorder="0" applyAlignment="0" applyProtection="0"/>
    <xf numFmtId="0" fontId="46" fillId="36" borderId="0" applyNumberFormat="0" applyBorder="0" applyAlignment="0" applyProtection="0"/>
    <xf numFmtId="0" fontId="3" fillId="37" borderId="0" applyNumberFormat="0" applyBorder="0" applyAlignment="0" applyProtection="0"/>
    <xf numFmtId="0" fontId="46" fillId="38" borderId="0" applyNumberFormat="0" applyBorder="0" applyAlignment="0" applyProtection="0"/>
    <xf numFmtId="0" fontId="3" fillId="39" borderId="0" applyNumberFormat="0" applyBorder="0" applyAlignment="0" applyProtection="0"/>
    <xf numFmtId="0" fontId="46" fillId="40" borderId="0" applyNumberFormat="0" applyBorder="0" applyAlignment="0" applyProtection="0"/>
    <xf numFmtId="0" fontId="3" fillId="29" borderId="0" applyNumberFormat="0" applyBorder="0" applyAlignment="0" applyProtection="0"/>
    <xf numFmtId="0" fontId="46" fillId="41" borderId="0" applyNumberFormat="0" applyBorder="0" applyAlignment="0" applyProtection="0"/>
    <xf numFmtId="0" fontId="3" fillId="31" borderId="0" applyNumberFormat="0" applyBorder="0" applyAlignment="0" applyProtection="0"/>
    <xf numFmtId="0" fontId="46" fillId="42" borderId="0" applyNumberFormat="0" applyBorder="0" applyAlignment="0" applyProtection="0"/>
    <xf numFmtId="0" fontId="3" fillId="43" borderId="0" applyNumberFormat="0" applyBorder="0" applyAlignment="0" applyProtection="0"/>
    <xf numFmtId="0" fontId="47" fillId="44" borderId="1" applyNumberFormat="0" applyAlignment="0" applyProtection="0"/>
    <xf numFmtId="0" fontId="4" fillId="13" borderId="2" applyNumberFormat="0" applyAlignment="0" applyProtection="0"/>
    <xf numFmtId="0" fontId="48" fillId="45" borderId="3" applyNumberFormat="0" applyAlignment="0" applyProtection="0"/>
    <xf numFmtId="0" fontId="5" fillId="46" borderId="4" applyNumberFormat="0" applyAlignment="0" applyProtection="0"/>
    <xf numFmtId="0" fontId="49" fillId="45" borderId="1" applyNumberFormat="0" applyAlignment="0" applyProtection="0"/>
    <xf numFmtId="0" fontId="6" fillId="4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7" fillId="0" borderId="6" applyNumberFormat="0" applyFill="0" applyAlignment="0" applyProtection="0"/>
    <xf numFmtId="0" fontId="51" fillId="0" borderId="7" applyNumberFormat="0" applyFill="0" applyAlignment="0" applyProtection="0"/>
    <xf numFmtId="0" fontId="8" fillId="0" borderId="8" applyNumberFormat="0" applyFill="0" applyAlignment="0" applyProtection="0"/>
    <xf numFmtId="0" fontId="52" fillId="0" borderId="9" applyNumberFormat="0" applyFill="0" applyAlignment="0" applyProtection="0"/>
    <xf numFmtId="0" fontId="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0" fillId="0" borderId="12" applyNumberFormat="0" applyFill="0" applyAlignment="0" applyProtection="0"/>
    <xf numFmtId="0" fontId="54" fillId="47" borderId="13" applyNumberFormat="0" applyAlignment="0" applyProtection="0"/>
    <xf numFmtId="0" fontId="11" fillId="48" borderId="14" applyNumberFormat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57" fillId="51" borderId="0" applyNumberFormat="0" applyBorder="0" applyAlignment="0" applyProtection="0"/>
    <xf numFmtId="0" fontId="14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16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2" fillId="0" borderId="0" applyFill="0" applyBorder="0" applyAlignment="0" applyProtection="0"/>
    <xf numFmtId="0" fontId="61" fillId="54" borderId="0" applyNumberFormat="0" applyBorder="0" applyAlignment="0" applyProtection="0"/>
    <xf numFmtId="0" fontId="18" fillId="7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87">
      <alignment/>
      <protection/>
    </xf>
    <xf numFmtId="49" fontId="2" fillId="0" borderId="19" xfId="87" applyNumberFormat="1" applyFont="1" applyBorder="1" applyAlignment="1">
      <alignment horizontal="center" wrapText="1"/>
      <protection/>
    </xf>
    <xf numFmtId="49" fontId="2" fillId="0" borderId="20" xfId="87" applyNumberFormat="1" applyFont="1" applyBorder="1" applyAlignment="1">
      <alignment horizontal="center" wrapText="1"/>
      <protection/>
    </xf>
    <xf numFmtId="0" fontId="2" fillId="0" borderId="19" xfId="87" applyFont="1" applyBorder="1" applyAlignment="1">
      <alignment horizontal="center"/>
      <protection/>
    </xf>
    <xf numFmtId="0" fontId="2" fillId="55" borderId="19" xfId="87" applyFont="1" applyFill="1" applyBorder="1" applyAlignment="1">
      <alignment horizontal="center"/>
      <protection/>
    </xf>
    <xf numFmtId="0" fontId="2" fillId="11" borderId="19" xfId="87" applyFont="1" applyFill="1" applyBorder="1" applyAlignment="1">
      <alignment horizontal="center"/>
      <protection/>
    </xf>
    <xf numFmtId="14" fontId="2" fillId="5" borderId="19" xfId="87" applyNumberFormat="1" applyFill="1" applyBorder="1" applyAlignment="1">
      <alignment horizontal="center"/>
      <protection/>
    </xf>
    <xf numFmtId="0" fontId="2" fillId="46" borderId="21" xfId="87" applyFont="1" applyFill="1" applyBorder="1" applyAlignment="1">
      <alignment horizontal="center"/>
      <protection/>
    </xf>
    <xf numFmtId="0" fontId="2" fillId="0" borderId="0" xfId="87" applyNumberFormat="1">
      <alignment/>
      <protection/>
    </xf>
    <xf numFmtId="16" fontId="2" fillId="0" borderId="0" xfId="87" applyNumberFormat="1">
      <alignment/>
      <protection/>
    </xf>
    <xf numFmtId="3" fontId="2" fillId="7" borderId="19" xfId="87" applyNumberFormat="1" applyFill="1" applyBorder="1" applyAlignment="1">
      <alignment horizontal="center"/>
      <protection/>
    </xf>
    <xf numFmtId="0" fontId="2" fillId="56" borderId="19" xfId="87" applyFill="1" applyBorder="1" applyAlignment="1">
      <alignment horizontal="center"/>
      <protection/>
    </xf>
    <xf numFmtId="3" fontId="2" fillId="57" borderId="19" xfId="87" applyNumberFormat="1" applyFill="1" applyBorder="1" applyAlignment="1">
      <alignment horizontal="center"/>
      <protection/>
    </xf>
    <xf numFmtId="3" fontId="2" fillId="57" borderId="19" xfId="101" applyNumberFormat="1" applyFont="1" applyFill="1" applyBorder="1" applyAlignment="1" applyProtection="1">
      <alignment horizontal="center"/>
      <protection/>
    </xf>
    <xf numFmtId="3" fontId="2" fillId="56" borderId="19" xfId="87" applyNumberFormat="1" applyFill="1" applyBorder="1" applyAlignment="1">
      <alignment horizontal="center"/>
      <protection/>
    </xf>
    <xf numFmtId="3" fontId="2" fillId="58" borderId="19" xfId="87" applyNumberFormat="1" applyFont="1" applyFill="1" applyBorder="1" applyAlignment="1">
      <alignment horizontal="center"/>
      <protection/>
    </xf>
    <xf numFmtId="3" fontId="2" fillId="50" borderId="19" xfId="87" applyNumberFormat="1" applyFill="1" applyBorder="1" applyAlignment="1">
      <alignment horizontal="center"/>
      <protection/>
    </xf>
    <xf numFmtId="3" fontId="2" fillId="46" borderId="21" xfId="87" applyNumberFormat="1" applyFont="1" applyFill="1" applyBorder="1" applyAlignment="1">
      <alignment horizontal="center"/>
      <protection/>
    </xf>
    <xf numFmtId="49" fontId="2" fillId="0" borderId="22" xfId="87" applyNumberFormat="1" applyFont="1" applyBorder="1" applyAlignment="1">
      <alignment horizontal="center" wrapText="1"/>
      <protection/>
    </xf>
    <xf numFmtId="0" fontId="2" fillId="56" borderId="22" xfId="87" applyFill="1" applyBorder="1" applyAlignment="1">
      <alignment horizontal="center"/>
      <protection/>
    </xf>
    <xf numFmtId="3" fontId="2" fillId="50" borderId="20" xfId="87" applyNumberFormat="1" applyFill="1" applyBorder="1" applyAlignment="1">
      <alignment horizontal="center"/>
      <protection/>
    </xf>
    <xf numFmtId="0" fontId="2" fillId="5" borderId="23" xfId="87" applyFill="1" applyBorder="1" applyAlignment="1">
      <alignment horizontal="center"/>
      <protection/>
    </xf>
    <xf numFmtId="0" fontId="2" fillId="50" borderId="24" xfId="87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3" fontId="19" fillId="59" borderId="19" xfId="87" applyNumberFormat="1" applyFont="1" applyFill="1" applyBorder="1" applyAlignment="1">
      <alignment horizontal="center" wrapText="1"/>
      <protection/>
    </xf>
    <xf numFmtId="3" fontId="2" fillId="59" borderId="19" xfId="87" applyNumberFormat="1" applyFill="1" applyBorder="1" applyAlignment="1">
      <alignment horizontal="center"/>
      <protection/>
    </xf>
    <xf numFmtId="0" fontId="2" fillId="60" borderId="19" xfId="87" applyFill="1" applyBorder="1" applyAlignment="1">
      <alignment horizontal="center"/>
      <protection/>
    </xf>
    <xf numFmtId="0" fontId="2" fillId="6" borderId="19" xfId="87" applyFill="1" applyBorder="1" applyAlignment="1">
      <alignment horizontal="center"/>
      <protection/>
    </xf>
    <xf numFmtId="0" fontId="2" fillId="61" borderId="19" xfId="87" applyFont="1" applyFill="1" applyBorder="1" applyAlignment="1">
      <alignment horizontal="center"/>
      <protection/>
    </xf>
    <xf numFmtId="0" fontId="2" fillId="6" borderId="19" xfId="87" applyFont="1" applyFill="1" applyBorder="1" applyAlignment="1">
      <alignment horizontal="center"/>
      <protection/>
    </xf>
    <xf numFmtId="0" fontId="2" fillId="62" borderId="19" xfId="87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4" fillId="50" borderId="19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5" fillId="50" borderId="19" xfId="0" applyFont="1" applyFill="1" applyBorder="1" applyAlignment="1">
      <alignment/>
    </xf>
    <xf numFmtId="3" fontId="25" fillId="50" borderId="19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4" fillId="50" borderId="19" xfId="0" applyNumberFormat="1" applyFont="1" applyFill="1" applyBorder="1" applyAlignment="1">
      <alignment/>
    </xf>
    <xf numFmtId="0" fontId="62" fillId="0" borderId="25" xfId="0" applyFont="1" applyBorder="1" applyAlignment="1">
      <alignment/>
    </xf>
    <xf numFmtId="0" fontId="62" fillId="0" borderId="26" xfId="0" applyFont="1" applyBorder="1" applyAlignment="1">
      <alignment/>
    </xf>
    <xf numFmtId="0" fontId="6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2" fillId="0" borderId="30" xfId="0" applyFont="1" applyBorder="1" applyAlignment="1">
      <alignment/>
    </xf>
    <xf numFmtId="0" fontId="62" fillId="0" borderId="31" xfId="0" applyFont="1" applyBorder="1" applyAlignment="1">
      <alignment/>
    </xf>
    <xf numFmtId="0" fontId="62" fillId="0" borderId="0" xfId="0" applyFont="1" applyAlignment="1">
      <alignment/>
    </xf>
    <xf numFmtId="3" fontId="0" fillId="0" borderId="29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62" fillId="0" borderId="33" xfId="0" applyFont="1" applyBorder="1" applyAlignment="1">
      <alignment/>
    </xf>
    <xf numFmtId="49" fontId="62" fillId="0" borderId="34" xfId="0" applyNumberFormat="1" applyFont="1" applyBorder="1" applyAlignment="1">
      <alignment wrapText="1"/>
    </xf>
    <xf numFmtId="0" fontId="0" fillId="48" borderId="19" xfId="0" applyFont="1" applyFill="1" applyBorder="1" applyAlignment="1">
      <alignment/>
    </xf>
    <xf numFmtId="0" fontId="27" fillId="19" borderId="19" xfId="0" applyFont="1" applyFill="1" applyBorder="1" applyAlignment="1">
      <alignment/>
    </xf>
    <xf numFmtId="3" fontId="27" fillId="19" borderId="19" xfId="0" applyNumberFormat="1" applyFont="1" applyFill="1" applyBorder="1" applyAlignment="1">
      <alignment/>
    </xf>
    <xf numFmtId="9" fontId="0" fillId="0" borderId="19" xfId="0" applyNumberForma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28" fillId="63" borderId="29" xfId="0" applyFont="1" applyFill="1" applyBorder="1" applyAlignment="1">
      <alignment horizontal="center"/>
    </xf>
    <xf numFmtId="0" fontId="28" fillId="65" borderId="35" xfId="0" applyFont="1" applyFill="1" applyBorder="1" applyAlignment="1">
      <alignment horizontal="center" vertical="center" wrapText="1"/>
    </xf>
    <xf numFmtId="9" fontId="28" fillId="63" borderId="35" xfId="0" applyNumberFormat="1" applyFont="1" applyFill="1" applyBorder="1" applyAlignment="1">
      <alignment horizontal="center" vertical="center" wrapText="1"/>
    </xf>
    <xf numFmtId="0" fontId="28" fillId="64" borderId="3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/>
    </xf>
    <xf numFmtId="0" fontId="29" fillId="0" borderId="29" xfId="0" applyFont="1" applyFill="1" applyBorder="1" applyAlignment="1">
      <alignment horizontal="center" vertical="center" wrapText="1"/>
    </xf>
    <xf numFmtId="0" fontId="29" fillId="63" borderId="29" xfId="0" applyFont="1" applyFill="1" applyBorder="1" applyAlignment="1">
      <alignment horizontal="center" vertical="center" wrapText="1"/>
    </xf>
    <xf numFmtId="0" fontId="29" fillId="64" borderId="29" xfId="0" applyFont="1" applyFill="1" applyBorder="1" applyAlignment="1">
      <alignment horizontal="center" vertical="center" wrapText="1"/>
    </xf>
    <xf numFmtId="181" fontId="28" fillId="66" borderId="29" xfId="0" applyNumberFormat="1" applyFont="1" applyFill="1" applyBorder="1" applyAlignment="1">
      <alignment horizontal="left"/>
    </xf>
    <xf numFmtId="182" fontId="30" fillId="0" borderId="29" xfId="99" applyNumberFormat="1" applyFont="1" applyBorder="1" applyAlignment="1">
      <alignment vertical="center" wrapText="1"/>
    </xf>
    <xf numFmtId="182" fontId="28" fillId="0" borderId="29" xfId="99" applyNumberFormat="1" applyFont="1" applyBorder="1" applyAlignment="1">
      <alignment vertical="center" wrapText="1"/>
    </xf>
    <xf numFmtId="0" fontId="30" fillId="63" borderId="29" xfId="0" applyFont="1" applyFill="1" applyBorder="1" applyAlignment="1">
      <alignment vertical="center" wrapText="1"/>
    </xf>
    <xf numFmtId="0" fontId="30" fillId="64" borderId="29" xfId="0" applyFont="1" applyFill="1" applyBorder="1" applyAlignment="1">
      <alignment vertical="center" wrapText="1"/>
    </xf>
    <xf numFmtId="0" fontId="28" fillId="66" borderId="29" xfId="0" applyFont="1" applyFill="1" applyBorder="1" applyAlignment="1">
      <alignment vertical="center" wrapText="1"/>
    </xf>
    <xf numFmtId="182" fontId="31" fillId="0" borderId="29" xfId="99" applyNumberFormat="1" applyFont="1" applyBorder="1" applyAlignment="1">
      <alignment vertical="center" wrapText="1"/>
    </xf>
    <xf numFmtId="182" fontId="31" fillId="0" borderId="37" xfId="99" applyNumberFormat="1" applyFont="1" applyBorder="1" applyAlignment="1">
      <alignment vertical="center" wrapText="1"/>
    </xf>
    <xf numFmtId="182" fontId="31" fillId="63" borderId="29" xfId="99" applyNumberFormat="1" applyFont="1" applyFill="1" applyBorder="1" applyAlignment="1">
      <alignment vertical="center" wrapText="1"/>
    </xf>
    <xf numFmtId="182" fontId="31" fillId="64" borderId="29" xfId="99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9" fontId="0" fillId="0" borderId="19" xfId="0" applyNumberFormat="1" applyBorder="1" applyAlignment="1">
      <alignment/>
    </xf>
    <xf numFmtId="9" fontId="0" fillId="0" borderId="19" xfId="94" applyFont="1" applyBorder="1" applyAlignment="1">
      <alignment/>
    </xf>
    <xf numFmtId="0" fontId="0" fillId="67" borderId="0" xfId="0" applyFill="1" applyAlignment="1">
      <alignment/>
    </xf>
    <xf numFmtId="0" fontId="28" fillId="67" borderId="29" xfId="0" applyFont="1" applyFill="1" applyBorder="1" applyAlignment="1">
      <alignment horizontal="center"/>
    </xf>
    <xf numFmtId="9" fontId="28" fillId="67" borderId="35" xfId="0" applyNumberFormat="1" applyFont="1" applyFill="1" applyBorder="1" applyAlignment="1">
      <alignment horizontal="center" vertical="center" wrapText="1"/>
    </xf>
    <xf numFmtId="182" fontId="30" fillId="67" borderId="29" xfId="99" applyNumberFormat="1" applyFont="1" applyFill="1" applyBorder="1" applyAlignment="1">
      <alignment vertical="center" wrapText="1"/>
    </xf>
    <xf numFmtId="0" fontId="30" fillId="67" borderId="29" xfId="0" applyFont="1" applyFill="1" applyBorder="1" applyAlignment="1">
      <alignment vertical="center" wrapText="1"/>
    </xf>
    <xf numFmtId="182" fontId="31" fillId="67" borderId="29" xfId="99" applyNumberFormat="1" applyFont="1" applyFill="1" applyBorder="1" applyAlignment="1">
      <alignment vertical="center" wrapText="1"/>
    </xf>
    <xf numFmtId="49" fontId="63" fillId="0" borderId="0" xfId="0" applyNumberFormat="1" applyFont="1" applyAlignment="1">
      <alignment wrapText="1"/>
    </xf>
    <xf numFmtId="49" fontId="63" fillId="68" borderId="25" xfId="0" applyNumberFormat="1" applyFont="1" applyFill="1" applyBorder="1" applyAlignment="1">
      <alignment wrapText="1"/>
    </xf>
    <xf numFmtId="49" fontId="64" fillId="68" borderId="26" xfId="0" applyNumberFormat="1" applyFont="1" applyFill="1" applyBorder="1" applyAlignment="1">
      <alignment wrapText="1"/>
    </xf>
    <xf numFmtId="49" fontId="65" fillId="68" borderId="26" xfId="0" applyNumberFormat="1" applyFont="1" applyFill="1" applyBorder="1" applyAlignment="1">
      <alignment wrapText="1"/>
    </xf>
    <xf numFmtId="49" fontId="65" fillId="68" borderId="27" xfId="0" applyNumberFormat="1" applyFont="1" applyFill="1" applyBorder="1" applyAlignment="1">
      <alignment wrapText="1"/>
    </xf>
    <xf numFmtId="0" fontId="0" fillId="69" borderId="28" xfId="0" applyFill="1" applyBorder="1" applyAlignment="1">
      <alignment/>
    </xf>
    <xf numFmtId="49" fontId="66" fillId="69" borderId="29" xfId="0" applyNumberFormat="1" applyFont="1" applyFill="1" applyBorder="1" applyAlignment="1">
      <alignment wrapText="1"/>
    </xf>
    <xf numFmtId="0" fontId="0" fillId="69" borderId="29" xfId="0" applyFill="1" applyBorder="1" applyAlignment="1">
      <alignment/>
    </xf>
    <xf numFmtId="49" fontId="0" fillId="69" borderId="29" xfId="0" applyNumberFormat="1" applyFill="1" applyBorder="1" applyAlignment="1">
      <alignment wrapText="1"/>
    </xf>
    <xf numFmtId="0" fontId="0" fillId="2" borderId="28" xfId="0" applyFill="1" applyBorder="1" applyAlignment="1">
      <alignment/>
    </xf>
    <xf numFmtId="49" fontId="66" fillId="2" borderId="29" xfId="0" applyNumberFormat="1" applyFont="1" applyFill="1" applyBorder="1" applyAlignment="1">
      <alignment wrapText="1"/>
    </xf>
    <xf numFmtId="0" fontId="0" fillId="2" borderId="29" xfId="0" applyFill="1" applyBorder="1" applyAlignment="1">
      <alignment/>
    </xf>
    <xf numFmtId="49" fontId="0" fillId="2" borderId="29" xfId="0" applyNumberFormat="1" applyFill="1" applyBorder="1" applyAlignment="1">
      <alignment wrapText="1"/>
    </xf>
    <xf numFmtId="0" fontId="0" fillId="2" borderId="30" xfId="0" applyFill="1" applyBorder="1" applyAlignment="1">
      <alignment/>
    </xf>
    <xf numFmtId="49" fontId="0" fillId="2" borderId="31" xfId="0" applyNumberFormat="1" applyFill="1" applyBorder="1" applyAlignment="1">
      <alignment wrapText="1"/>
    </xf>
    <xf numFmtId="0" fontId="0" fillId="2" borderId="31" xfId="0" applyFill="1" applyBorder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67" fillId="0" borderId="0" xfId="0" applyFont="1" applyAlignment="1">
      <alignment horizontal="right" wrapText="1"/>
    </xf>
    <xf numFmtId="0" fontId="68" fillId="0" borderId="0" xfId="0" applyFont="1" applyAlignment="1">
      <alignment horizontal="right" wrapText="1"/>
    </xf>
    <xf numFmtId="14" fontId="68" fillId="0" borderId="0" xfId="0" applyNumberFormat="1" applyFont="1" applyAlignment="1">
      <alignment horizontal="center" wrapText="1"/>
    </xf>
    <xf numFmtId="14" fontId="0" fillId="0" borderId="0" xfId="0" applyNumberFormat="1" applyAlignment="1">
      <alignment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right" wrapText="1"/>
    </xf>
    <xf numFmtId="0" fontId="70" fillId="0" borderId="0" xfId="0" applyFont="1" applyAlignment="1">
      <alignment/>
    </xf>
    <xf numFmtId="0" fontId="2" fillId="70" borderId="19" xfId="87" applyFill="1" applyBorder="1" applyAlignment="1">
      <alignment horizontal="center"/>
      <protection/>
    </xf>
    <xf numFmtId="3" fontId="2" fillId="71" borderId="19" xfId="87" applyNumberFormat="1" applyFill="1" applyBorder="1" applyAlignment="1">
      <alignment horizontal="center"/>
      <protection/>
    </xf>
    <xf numFmtId="3" fontId="2" fillId="70" borderId="19" xfId="87" applyNumberFormat="1" applyFill="1" applyBorder="1" applyAlignment="1">
      <alignment horizontal="center"/>
      <protection/>
    </xf>
    <xf numFmtId="3" fontId="2" fillId="72" borderId="19" xfId="87" applyNumberFormat="1" applyFont="1" applyFill="1" applyBorder="1" applyAlignment="1">
      <alignment horizontal="center"/>
      <protection/>
    </xf>
    <xf numFmtId="49" fontId="2" fillId="16" borderId="20" xfId="87" applyNumberFormat="1" applyFont="1" applyFill="1" applyBorder="1" applyAlignment="1">
      <alignment horizontal="center" wrapText="1"/>
      <protection/>
    </xf>
    <xf numFmtId="3" fontId="2" fillId="59" borderId="21" xfId="87" applyNumberFormat="1" applyFill="1" applyBorder="1" applyAlignment="1">
      <alignment horizontal="center"/>
      <protection/>
    </xf>
    <xf numFmtId="0" fontId="28" fillId="73" borderId="25" xfId="87" applyFont="1" applyFill="1" applyBorder="1">
      <alignment/>
      <protection/>
    </xf>
    <xf numFmtId="0" fontId="28" fillId="74" borderId="30" xfId="87" applyFont="1" applyFill="1" applyBorder="1">
      <alignment/>
      <protection/>
    </xf>
    <xf numFmtId="3" fontId="2" fillId="73" borderId="27" xfId="87" applyNumberFormat="1" applyFill="1" applyBorder="1">
      <alignment/>
      <protection/>
    </xf>
    <xf numFmtId="3" fontId="2" fillId="74" borderId="38" xfId="87" applyNumberFormat="1" applyFill="1" applyBorder="1">
      <alignment/>
      <protection/>
    </xf>
    <xf numFmtId="3" fontId="0" fillId="69" borderId="32" xfId="0" applyNumberFormat="1" applyFill="1" applyBorder="1" applyAlignment="1">
      <alignment/>
    </xf>
    <xf numFmtId="3" fontId="0" fillId="2" borderId="32" xfId="0" applyNumberFormat="1" applyFill="1" applyBorder="1" applyAlignment="1">
      <alignment/>
    </xf>
    <xf numFmtId="3" fontId="0" fillId="2" borderId="38" xfId="0" applyNumberFormat="1" applyFill="1" applyBorder="1" applyAlignment="1">
      <alignment/>
    </xf>
    <xf numFmtId="3" fontId="62" fillId="0" borderId="31" xfId="0" applyNumberFormat="1" applyFont="1" applyBorder="1" applyAlignment="1">
      <alignment/>
    </xf>
    <xf numFmtId="3" fontId="62" fillId="0" borderId="38" xfId="0" applyNumberFormat="1" applyFont="1" applyBorder="1" applyAlignment="1">
      <alignment/>
    </xf>
    <xf numFmtId="3" fontId="62" fillId="0" borderId="34" xfId="0" applyNumberFormat="1" applyFont="1" applyBorder="1" applyAlignment="1">
      <alignment/>
    </xf>
    <xf numFmtId="3" fontId="62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3" fillId="0" borderId="40" xfId="0" applyFont="1" applyBorder="1" applyAlignment="1">
      <alignment/>
    </xf>
    <xf numFmtId="0" fontId="0" fillId="0" borderId="29" xfId="0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32" xfId="0" applyNumberFormat="1" applyBorder="1" applyAlignment="1" applyProtection="1">
      <alignment/>
      <protection/>
    </xf>
    <xf numFmtId="3" fontId="53" fillId="0" borderId="41" xfId="0" applyNumberFormat="1" applyFont="1" applyBorder="1" applyAlignment="1">
      <alignment/>
    </xf>
    <xf numFmtId="3" fontId="53" fillId="0" borderId="42" xfId="0" applyNumberFormat="1" applyFont="1" applyBorder="1" applyAlignment="1">
      <alignment/>
    </xf>
    <xf numFmtId="3" fontId="0" fillId="0" borderId="32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49" fontId="71" fillId="68" borderId="26" xfId="0" applyNumberFormat="1" applyFont="1" applyFill="1" applyBorder="1" applyAlignment="1">
      <alignment wrapText="1"/>
    </xf>
    <xf numFmtId="0" fontId="33" fillId="5" borderId="19" xfId="87" applyFont="1" applyFill="1" applyBorder="1" applyAlignment="1">
      <alignment horizontal="center"/>
      <protection/>
    </xf>
    <xf numFmtId="49" fontId="20" fillId="7" borderId="43" xfId="87" applyNumberFormat="1" applyFont="1" applyFill="1" applyBorder="1" applyAlignment="1">
      <alignment horizontal="center" wrapText="1"/>
      <protection/>
    </xf>
    <xf numFmtId="0" fontId="33" fillId="23" borderId="43" xfId="87" applyFont="1" applyFill="1" applyBorder="1" applyAlignment="1">
      <alignment horizontal="center"/>
      <protection/>
    </xf>
    <xf numFmtId="0" fontId="33" fillId="23" borderId="44" xfId="87" applyFont="1" applyFill="1" applyBorder="1" applyAlignment="1">
      <alignment horizontal="center"/>
      <protection/>
    </xf>
    <xf numFmtId="0" fontId="33" fillId="23" borderId="22" xfId="87" applyFont="1" applyFill="1" applyBorder="1" applyAlignment="1">
      <alignment horizontal="center"/>
      <protection/>
    </xf>
    <xf numFmtId="49" fontId="20" fillId="11" borderId="21" xfId="87" applyNumberFormat="1" applyFont="1" applyFill="1" applyBorder="1" applyAlignment="1">
      <alignment horizontal="center" wrapText="1"/>
      <protection/>
    </xf>
    <xf numFmtId="49" fontId="20" fillId="11" borderId="20" xfId="87" applyNumberFormat="1" applyFont="1" applyFill="1" applyBorder="1" applyAlignment="1">
      <alignment horizontal="center" wrapText="1"/>
      <protection/>
    </xf>
    <xf numFmtId="0" fontId="28" fillId="70" borderId="45" xfId="87" applyFont="1" applyFill="1" applyBorder="1" applyAlignment="1">
      <alignment horizontal="center" vertical="center"/>
      <protection/>
    </xf>
    <xf numFmtId="0" fontId="28" fillId="70" borderId="46" xfId="87" applyFont="1" applyFill="1" applyBorder="1" applyAlignment="1">
      <alignment horizontal="center" vertical="center"/>
      <protection/>
    </xf>
    <xf numFmtId="0" fontId="28" fillId="67" borderId="47" xfId="0" applyFont="1" applyFill="1" applyBorder="1" applyAlignment="1">
      <alignment horizontal="center"/>
    </xf>
    <xf numFmtId="0" fontId="28" fillId="63" borderId="47" xfId="0" applyFont="1" applyFill="1" applyBorder="1" applyAlignment="1">
      <alignment horizontal="center"/>
    </xf>
    <xf numFmtId="0" fontId="28" fillId="64" borderId="0" xfId="0" applyFont="1" applyFill="1" applyAlignment="1">
      <alignment horizontal="center"/>
    </xf>
    <xf numFmtId="0" fontId="28" fillId="67" borderId="48" xfId="0" applyFont="1" applyFill="1" applyBorder="1" applyAlignment="1">
      <alignment horizontal="center" vertical="center" wrapText="1"/>
    </xf>
    <xf numFmtId="0" fontId="28" fillId="67" borderId="49" xfId="0" applyFont="1" applyFill="1" applyBorder="1" applyAlignment="1">
      <alignment horizontal="center" vertical="center" wrapText="1"/>
    </xf>
    <xf numFmtId="0" fontId="28" fillId="67" borderId="5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19" borderId="19" xfId="0" applyFont="1" applyFill="1" applyBorder="1" applyAlignment="1">
      <alignment horizontal="center"/>
    </xf>
    <xf numFmtId="3" fontId="23" fillId="39" borderId="19" xfId="87" applyNumberFormat="1" applyFont="1" applyFill="1" applyBorder="1" applyAlignment="1">
      <alignment horizontal="center"/>
      <protection/>
    </xf>
    <xf numFmtId="3" fontId="65" fillId="0" borderId="0" xfId="0" applyNumberFormat="1" applyFont="1" applyAlignment="1">
      <alignment/>
    </xf>
    <xf numFmtId="3" fontId="45" fillId="39" borderId="19" xfId="87" applyNumberFormat="1" applyFont="1" applyFill="1" applyBorder="1" applyAlignment="1">
      <alignment horizontal="center"/>
      <protection/>
    </xf>
    <xf numFmtId="3" fontId="71" fillId="0" borderId="0" xfId="0" applyNumberFormat="1" applyFont="1" applyAlignment="1">
      <alignment/>
    </xf>
    <xf numFmtId="49" fontId="23" fillId="39" borderId="19" xfId="87" applyNumberFormat="1" applyFont="1" applyFill="1" applyBorder="1" applyAlignment="1">
      <alignment horizontal="center" wrapText="1"/>
      <protection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Финансовый 2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zoomScale="91" zoomScaleNormal="9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6" sqref="A36:IV36"/>
    </sheetView>
  </sheetViews>
  <sheetFormatPr defaultColWidth="9.140625" defaultRowHeight="15"/>
  <cols>
    <col min="1" max="1" width="14.140625" style="0" customWidth="1"/>
    <col min="2" max="2" width="12.57421875" style="0" bestFit="1" customWidth="1"/>
    <col min="3" max="4" width="10.8515625" style="0" bestFit="1" customWidth="1"/>
    <col min="7" max="7" width="13.7109375" style="0" customWidth="1"/>
    <col min="8" max="8" width="12.28125" style="0" customWidth="1"/>
    <col min="9" max="9" width="10.8515625" style="0" customWidth="1"/>
    <col min="10" max="10" width="10.8515625" style="0" bestFit="1" customWidth="1"/>
    <col min="11" max="12" width="9.57421875" style="0" bestFit="1" customWidth="1"/>
    <col min="13" max="13" width="9.140625" style="0" customWidth="1"/>
    <col min="14" max="16" width="9.57421875" style="0" bestFit="1" customWidth="1"/>
    <col min="18" max="18" width="10.8515625" style="0" bestFit="1" customWidth="1"/>
    <col min="23" max="23" width="9.140625" style="0" customWidth="1"/>
    <col min="28" max="28" width="11.00390625" style="0" customWidth="1"/>
  </cols>
  <sheetData>
    <row r="1" spans="1:32" ht="32.25" customHeight="1">
      <c r="A1" s="143" t="s">
        <v>100</v>
      </c>
      <c r="B1" s="145" t="s">
        <v>101</v>
      </c>
      <c r="C1" s="146"/>
      <c r="D1" s="146"/>
      <c r="E1" s="146"/>
      <c r="F1" s="147"/>
      <c r="G1" s="148" t="s">
        <v>102</v>
      </c>
      <c r="H1" s="144" t="s">
        <v>103</v>
      </c>
      <c r="I1" s="22" t="s">
        <v>104</v>
      </c>
      <c r="J1" s="19" t="s">
        <v>86</v>
      </c>
      <c r="K1" s="2" t="s">
        <v>111</v>
      </c>
      <c r="L1" s="2" t="s">
        <v>112</v>
      </c>
      <c r="M1" s="2" t="s">
        <v>87</v>
      </c>
      <c r="N1" s="2" t="s">
        <v>113</v>
      </c>
      <c r="O1" s="2" t="s">
        <v>105</v>
      </c>
      <c r="P1" s="3" t="s">
        <v>114</v>
      </c>
      <c r="Q1" s="3" t="s">
        <v>115</v>
      </c>
      <c r="R1" s="3" t="s">
        <v>116</v>
      </c>
      <c r="S1" s="3"/>
      <c r="T1" s="3"/>
      <c r="U1" s="3"/>
      <c r="V1" s="3"/>
      <c r="W1" s="3"/>
      <c r="X1" s="3"/>
      <c r="Y1" s="117" t="s">
        <v>72</v>
      </c>
      <c r="Z1" s="117" t="s">
        <v>97</v>
      </c>
      <c r="AA1" s="117" t="s">
        <v>147</v>
      </c>
      <c r="AB1" s="117" t="s">
        <v>144</v>
      </c>
      <c r="AC1" s="117"/>
      <c r="AD1" s="117"/>
      <c r="AE1" s="117"/>
      <c r="AF1" s="117"/>
    </row>
    <row r="2" spans="1:32" ht="15.75" thickBot="1">
      <c r="A2" s="143"/>
      <c r="B2" s="4" t="s">
        <v>106</v>
      </c>
      <c r="C2" s="4" t="s">
        <v>107</v>
      </c>
      <c r="D2" s="4" t="s">
        <v>108</v>
      </c>
      <c r="E2" s="4" t="s">
        <v>109</v>
      </c>
      <c r="F2" s="5" t="s">
        <v>110</v>
      </c>
      <c r="G2" s="149"/>
      <c r="H2" s="144"/>
      <c r="I2" s="23">
        <f>7000</f>
        <v>7000</v>
      </c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3"/>
      <c r="Z2" s="113"/>
      <c r="AA2" s="113"/>
      <c r="AB2" s="113"/>
      <c r="AC2" s="113"/>
      <c r="AD2" s="113"/>
      <c r="AE2" s="113"/>
      <c r="AF2" s="113"/>
    </row>
    <row r="3" spans="1:32" ht="15">
      <c r="A3" s="7">
        <v>42036</v>
      </c>
      <c r="B3" s="27"/>
      <c r="C3" s="27"/>
      <c r="D3" s="27"/>
      <c r="E3" s="27"/>
      <c r="F3" s="27"/>
      <c r="G3" s="6">
        <f>SUM(B3:F3)</f>
        <v>0</v>
      </c>
      <c r="H3" s="11">
        <f>SUM(J3:AF3)</f>
        <v>0</v>
      </c>
      <c r="I3" s="21">
        <f>I2+G3-H3</f>
        <v>7000</v>
      </c>
      <c r="J3" s="13"/>
      <c r="K3" s="13"/>
      <c r="L3" s="13"/>
      <c r="M3" s="13"/>
      <c r="N3" s="14"/>
      <c r="O3" s="13"/>
      <c r="P3" s="13"/>
      <c r="Q3" s="13"/>
      <c r="R3" s="13"/>
      <c r="S3" s="13"/>
      <c r="T3" s="13"/>
      <c r="U3" s="13"/>
      <c r="V3" s="13"/>
      <c r="W3" s="13"/>
      <c r="X3" s="13"/>
      <c r="Y3" s="114"/>
      <c r="Z3" s="114"/>
      <c r="AA3" s="114"/>
      <c r="AB3" s="114"/>
      <c r="AC3" s="114"/>
      <c r="AD3" s="114"/>
      <c r="AE3" s="114"/>
      <c r="AF3" s="114"/>
    </row>
    <row r="4" spans="1:32" ht="15">
      <c r="A4" s="7">
        <v>42037</v>
      </c>
      <c r="B4" s="27"/>
      <c r="C4" s="27"/>
      <c r="D4" s="27"/>
      <c r="E4" s="27"/>
      <c r="F4" s="27"/>
      <c r="G4" s="6">
        <f>SUM(B4:F4)</f>
        <v>0</v>
      </c>
      <c r="H4" s="11">
        <f>SUM(J4:AF4)</f>
        <v>0</v>
      </c>
      <c r="I4" s="17">
        <f aca="true" t="shared" si="0" ref="I4:I34">I3+G4-H4</f>
        <v>7000</v>
      </c>
      <c r="J4" s="13"/>
      <c r="K4" s="13"/>
      <c r="L4" s="13"/>
      <c r="M4" s="13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14"/>
      <c r="Z4" s="114"/>
      <c r="AA4" s="114"/>
      <c r="AB4" s="114"/>
      <c r="AC4" s="114"/>
      <c r="AD4" s="114"/>
      <c r="AE4" s="114"/>
      <c r="AF4" s="114"/>
    </row>
    <row r="5" spans="1:32" ht="15">
      <c r="A5" s="7">
        <v>42038</v>
      </c>
      <c r="B5" s="27"/>
      <c r="C5" s="27"/>
      <c r="D5" s="27"/>
      <c r="E5" s="27"/>
      <c r="F5" s="27"/>
      <c r="G5" s="6">
        <f aca="true" t="shared" si="1" ref="G5:G34">SUM(B5:F5)</f>
        <v>0</v>
      </c>
      <c r="H5" s="11">
        <f aca="true" t="shared" si="2" ref="H5:H34">SUM(J5:AF5)</f>
        <v>0</v>
      </c>
      <c r="I5" s="17">
        <f t="shared" si="0"/>
        <v>7000</v>
      </c>
      <c r="J5" s="13"/>
      <c r="K5" s="13"/>
      <c r="L5" s="13"/>
      <c r="M5" s="13"/>
      <c r="N5" s="14"/>
      <c r="O5" s="13"/>
      <c r="P5" s="13"/>
      <c r="Q5" s="13"/>
      <c r="R5" s="13"/>
      <c r="S5" s="13"/>
      <c r="T5" s="13"/>
      <c r="U5" s="13"/>
      <c r="V5" s="13"/>
      <c r="W5" s="13"/>
      <c r="X5" s="13"/>
      <c r="Y5" s="114"/>
      <c r="Z5" s="114"/>
      <c r="AA5" s="114"/>
      <c r="AB5" s="114"/>
      <c r="AC5" s="114"/>
      <c r="AD5" s="114"/>
      <c r="AE5" s="114"/>
      <c r="AF5" s="114"/>
    </row>
    <row r="6" spans="1:32" ht="15">
      <c r="A6" s="7">
        <v>42039</v>
      </c>
      <c r="B6" s="27"/>
      <c r="C6" s="27"/>
      <c r="D6" s="27"/>
      <c r="E6" s="27"/>
      <c r="F6" s="27"/>
      <c r="G6" s="6">
        <f t="shared" si="1"/>
        <v>0</v>
      </c>
      <c r="H6" s="11">
        <f t="shared" si="2"/>
        <v>0</v>
      </c>
      <c r="I6" s="17">
        <f t="shared" si="0"/>
        <v>7000</v>
      </c>
      <c r="J6" s="13"/>
      <c r="K6" s="13"/>
      <c r="L6" s="13"/>
      <c r="M6" s="13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14"/>
      <c r="Z6" s="114"/>
      <c r="AA6" s="114"/>
      <c r="AB6" s="114"/>
      <c r="AC6" s="114"/>
      <c r="AD6" s="114"/>
      <c r="AE6" s="114"/>
      <c r="AF6" s="114"/>
    </row>
    <row r="7" spans="1:32" ht="15">
      <c r="A7" s="7">
        <v>42040</v>
      </c>
      <c r="B7" s="27"/>
      <c r="C7" s="27"/>
      <c r="D7" s="27"/>
      <c r="E7" s="27"/>
      <c r="F7" s="27"/>
      <c r="G7" s="6">
        <f t="shared" si="1"/>
        <v>0</v>
      </c>
      <c r="H7" s="11">
        <f t="shared" si="2"/>
        <v>0</v>
      </c>
      <c r="I7" s="17">
        <f t="shared" si="0"/>
        <v>7000</v>
      </c>
      <c r="J7" s="13"/>
      <c r="K7" s="13"/>
      <c r="L7" s="13"/>
      <c r="M7" s="13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14"/>
      <c r="Z7" s="114"/>
      <c r="AA7" s="114"/>
      <c r="AB7" s="114"/>
      <c r="AC7" s="114"/>
      <c r="AD7" s="114"/>
      <c r="AE7" s="114"/>
      <c r="AF7" s="114"/>
    </row>
    <row r="8" spans="1:32" ht="15">
      <c r="A8" s="7">
        <v>42041</v>
      </c>
      <c r="B8" s="27"/>
      <c r="C8" s="27"/>
      <c r="D8" s="27"/>
      <c r="E8" s="27"/>
      <c r="F8" s="27"/>
      <c r="G8" s="6">
        <f t="shared" si="1"/>
        <v>0</v>
      </c>
      <c r="H8" s="11">
        <f t="shared" si="2"/>
        <v>0</v>
      </c>
      <c r="I8" s="17">
        <f t="shared" si="0"/>
        <v>7000</v>
      </c>
      <c r="J8" s="13"/>
      <c r="K8" s="13"/>
      <c r="L8" s="13"/>
      <c r="M8" s="13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14"/>
      <c r="Z8" s="114"/>
      <c r="AA8" s="114"/>
      <c r="AB8" s="114"/>
      <c r="AC8" s="114"/>
      <c r="AD8" s="114"/>
      <c r="AE8" s="114"/>
      <c r="AF8" s="114"/>
    </row>
    <row r="9" spans="1:32" ht="15">
      <c r="A9" s="7">
        <v>42042</v>
      </c>
      <c r="B9" s="27"/>
      <c r="C9" s="27"/>
      <c r="D9" s="27"/>
      <c r="E9" s="27"/>
      <c r="F9" s="27"/>
      <c r="G9" s="6">
        <f t="shared" si="1"/>
        <v>0</v>
      </c>
      <c r="H9" s="11">
        <f t="shared" si="2"/>
        <v>0</v>
      </c>
      <c r="I9" s="17">
        <f t="shared" si="0"/>
        <v>7000</v>
      </c>
      <c r="J9" s="13"/>
      <c r="K9" s="13"/>
      <c r="L9" s="13"/>
      <c r="M9" s="13"/>
      <c r="N9" s="14"/>
      <c r="O9" s="13"/>
      <c r="P9" s="13"/>
      <c r="Q9" s="13"/>
      <c r="R9" s="13"/>
      <c r="S9" s="13"/>
      <c r="T9" s="13"/>
      <c r="U9" s="13"/>
      <c r="V9" s="13"/>
      <c r="W9" s="13"/>
      <c r="X9" s="13"/>
      <c r="Y9" s="114"/>
      <c r="Z9" s="114"/>
      <c r="AA9" s="114"/>
      <c r="AB9" s="114"/>
      <c r="AC9" s="114"/>
      <c r="AD9" s="114"/>
      <c r="AE9" s="114"/>
      <c r="AF9" s="114"/>
    </row>
    <row r="10" spans="1:32" ht="15">
      <c r="A10" s="7">
        <v>42043</v>
      </c>
      <c r="B10" s="27"/>
      <c r="C10" s="27"/>
      <c r="D10" s="27"/>
      <c r="E10" s="27"/>
      <c r="F10" s="27"/>
      <c r="G10" s="6">
        <f t="shared" si="1"/>
        <v>0</v>
      </c>
      <c r="H10" s="11">
        <f t="shared" si="2"/>
        <v>0</v>
      </c>
      <c r="I10" s="17">
        <f t="shared" si="0"/>
        <v>7000</v>
      </c>
      <c r="J10" s="13"/>
      <c r="K10" s="13"/>
      <c r="L10" s="13"/>
      <c r="M10" s="13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14"/>
      <c r="Z10" s="114"/>
      <c r="AA10" s="114"/>
      <c r="AB10" s="114"/>
      <c r="AC10" s="114"/>
      <c r="AD10" s="114"/>
      <c r="AE10" s="114"/>
      <c r="AF10" s="114"/>
    </row>
    <row r="11" spans="1:32" ht="15">
      <c r="A11" s="7">
        <v>42044</v>
      </c>
      <c r="B11" s="27"/>
      <c r="C11" s="27"/>
      <c r="D11" s="27"/>
      <c r="E11" s="27"/>
      <c r="F11" s="27"/>
      <c r="G11" s="6">
        <f t="shared" si="1"/>
        <v>0</v>
      </c>
      <c r="H11" s="11">
        <f t="shared" si="2"/>
        <v>3200</v>
      </c>
      <c r="I11" s="17">
        <f t="shared" si="0"/>
        <v>3800</v>
      </c>
      <c r="J11" s="15"/>
      <c r="K11" s="15"/>
      <c r="L11" s="15"/>
      <c r="M11" s="15"/>
      <c r="N11" s="14"/>
      <c r="O11" s="15"/>
      <c r="P11" s="15">
        <v>200</v>
      </c>
      <c r="Q11" s="15"/>
      <c r="R11" s="15">
        <v>3000</v>
      </c>
      <c r="S11" s="15"/>
      <c r="T11" s="15"/>
      <c r="U11" s="15"/>
      <c r="V11" s="15"/>
      <c r="W11" s="15"/>
      <c r="X11" s="15"/>
      <c r="Y11" s="115"/>
      <c r="Z11" s="115"/>
      <c r="AA11" s="115"/>
      <c r="AB11" s="115"/>
      <c r="AC11" s="115"/>
      <c r="AD11" s="115"/>
      <c r="AE11" s="115"/>
      <c r="AF11" s="115"/>
    </row>
    <row r="12" spans="1:32" ht="15">
      <c r="A12" s="7">
        <v>42045</v>
      </c>
      <c r="B12" s="28">
        <v>100000</v>
      </c>
      <c r="C12" s="28">
        <v>50000</v>
      </c>
      <c r="D12" s="28"/>
      <c r="E12" s="28"/>
      <c r="F12" s="28"/>
      <c r="G12" s="6">
        <f t="shared" si="1"/>
        <v>150000</v>
      </c>
      <c r="H12" s="11">
        <f t="shared" si="2"/>
        <v>0</v>
      </c>
      <c r="I12" s="17">
        <f t="shared" si="0"/>
        <v>153800</v>
      </c>
      <c r="J12" s="15"/>
      <c r="K12" s="15"/>
      <c r="L12" s="15"/>
      <c r="M12" s="15"/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15"/>
      <c r="Z12" s="115"/>
      <c r="AA12" s="115"/>
      <c r="AB12" s="115"/>
      <c r="AC12" s="115"/>
      <c r="AD12" s="115"/>
      <c r="AE12" s="115"/>
      <c r="AF12" s="115"/>
    </row>
    <row r="13" spans="1:32" ht="15">
      <c r="A13" s="7">
        <v>42046</v>
      </c>
      <c r="B13" s="28"/>
      <c r="C13" s="28"/>
      <c r="D13" s="28"/>
      <c r="E13" s="28"/>
      <c r="F13" s="28"/>
      <c r="G13" s="6">
        <f t="shared" si="1"/>
        <v>0</v>
      </c>
      <c r="H13" s="11">
        <f t="shared" si="2"/>
        <v>450</v>
      </c>
      <c r="I13" s="17">
        <f t="shared" si="0"/>
        <v>153350</v>
      </c>
      <c r="J13" s="15"/>
      <c r="K13" s="15">
        <f>150+300</f>
        <v>450</v>
      </c>
      <c r="L13" s="15"/>
      <c r="M13" s="15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15"/>
      <c r="Z13" s="114"/>
      <c r="AA13" s="115"/>
      <c r="AB13" s="115"/>
      <c r="AC13" s="115"/>
      <c r="AD13" s="115"/>
      <c r="AE13" s="115"/>
      <c r="AF13" s="115"/>
    </row>
    <row r="14" spans="1:32" ht="15">
      <c r="A14" s="7">
        <v>42047</v>
      </c>
      <c r="B14" s="28"/>
      <c r="C14" s="28"/>
      <c r="D14" s="28"/>
      <c r="E14" s="28"/>
      <c r="F14" s="28"/>
      <c r="G14" s="6">
        <f t="shared" si="1"/>
        <v>0</v>
      </c>
      <c r="H14" s="11">
        <f t="shared" si="2"/>
        <v>0</v>
      </c>
      <c r="I14" s="17">
        <f t="shared" si="0"/>
        <v>153350</v>
      </c>
      <c r="J14" s="15"/>
      <c r="K14" s="15"/>
      <c r="L14" s="15"/>
      <c r="M14" s="15"/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15"/>
      <c r="Z14" s="115"/>
      <c r="AA14" s="115"/>
      <c r="AB14" s="115"/>
      <c r="AC14" s="115"/>
      <c r="AD14" s="115"/>
      <c r="AE14" s="115"/>
      <c r="AF14" s="115"/>
    </row>
    <row r="15" spans="1:32" ht="15">
      <c r="A15" s="7">
        <v>42048</v>
      </c>
      <c r="B15" s="28"/>
      <c r="C15" s="28"/>
      <c r="D15" s="28"/>
      <c r="E15" s="28"/>
      <c r="F15" s="28"/>
      <c r="G15" s="6">
        <f t="shared" si="1"/>
        <v>0</v>
      </c>
      <c r="H15" s="11">
        <f t="shared" si="2"/>
        <v>0</v>
      </c>
      <c r="I15" s="17">
        <f t="shared" si="0"/>
        <v>153350</v>
      </c>
      <c r="J15" s="16"/>
      <c r="K15" s="16"/>
      <c r="L15" s="16"/>
      <c r="M15" s="16"/>
      <c r="N15" s="1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16"/>
      <c r="Z15" s="116"/>
      <c r="AA15" s="116"/>
      <c r="AB15" s="116"/>
      <c r="AC15" s="116"/>
      <c r="AD15" s="116"/>
      <c r="AE15" s="116"/>
      <c r="AF15" s="116"/>
    </row>
    <row r="16" spans="1:32" ht="15">
      <c r="A16" s="7">
        <v>42049</v>
      </c>
      <c r="B16" s="29"/>
      <c r="C16" s="29"/>
      <c r="D16" s="29"/>
      <c r="E16" s="29"/>
      <c r="F16" s="29"/>
      <c r="G16" s="6">
        <f t="shared" si="1"/>
        <v>0</v>
      </c>
      <c r="H16" s="11">
        <f t="shared" si="2"/>
        <v>2940</v>
      </c>
      <c r="I16" s="17">
        <f t="shared" si="0"/>
        <v>150410</v>
      </c>
      <c r="J16" s="13">
        <f>1200+25+15</f>
        <v>1240</v>
      </c>
      <c r="K16" s="13"/>
      <c r="L16" s="13"/>
      <c r="M16" s="13">
        <v>1500</v>
      </c>
      <c r="N16" s="14"/>
      <c r="O16" s="13"/>
      <c r="P16" s="13">
        <v>200</v>
      </c>
      <c r="Q16" s="13"/>
      <c r="R16" s="13"/>
      <c r="S16" s="13"/>
      <c r="T16" s="13"/>
      <c r="U16" s="13"/>
      <c r="V16" s="13"/>
      <c r="W16" s="13"/>
      <c r="X16" s="13"/>
      <c r="Y16" s="114"/>
      <c r="Z16" s="114"/>
      <c r="AA16" s="114"/>
      <c r="AB16" s="114"/>
      <c r="AC16" s="114"/>
      <c r="AD16" s="114"/>
      <c r="AE16" s="114"/>
      <c r="AF16" s="114"/>
    </row>
    <row r="17" spans="1:32" ht="15">
      <c r="A17" s="7">
        <v>42050</v>
      </c>
      <c r="B17" s="27"/>
      <c r="C17" s="27"/>
      <c r="D17" s="27"/>
      <c r="E17" s="27"/>
      <c r="F17" s="27"/>
      <c r="G17" s="6">
        <f t="shared" si="1"/>
        <v>0</v>
      </c>
      <c r="H17" s="11">
        <f t="shared" si="2"/>
        <v>1200</v>
      </c>
      <c r="I17" s="17">
        <f t="shared" si="0"/>
        <v>149210</v>
      </c>
      <c r="J17" s="15"/>
      <c r="K17" s="15"/>
      <c r="L17" s="15"/>
      <c r="M17" s="15"/>
      <c r="N17" s="14"/>
      <c r="O17" s="15"/>
      <c r="P17" s="15"/>
      <c r="Q17" s="15">
        <v>1200</v>
      </c>
      <c r="R17" s="15"/>
      <c r="S17" s="15"/>
      <c r="T17" s="15"/>
      <c r="U17" s="15"/>
      <c r="V17" s="15"/>
      <c r="W17" s="15"/>
      <c r="X17" s="15"/>
      <c r="Y17" s="115"/>
      <c r="Z17" s="115"/>
      <c r="AA17" s="115"/>
      <c r="AB17" s="115"/>
      <c r="AC17" s="115"/>
      <c r="AD17" s="115"/>
      <c r="AE17" s="115"/>
      <c r="AF17" s="115"/>
    </row>
    <row r="18" spans="1:32" ht="15">
      <c r="A18" s="7">
        <v>42051</v>
      </c>
      <c r="B18" s="28"/>
      <c r="C18" s="28"/>
      <c r="D18" s="27"/>
      <c r="E18" s="28"/>
      <c r="F18" s="28"/>
      <c r="G18" s="6">
        <f t="shared" si="1"/>
        <v>0</v>
      </c>
      <c r="H18" s="11">
        <f t="shared" si="2"/>
        <v>0</v>
      </c>
      <c r="I18" s="17">
        <f t="shared" si="0"/>
        <v>149210</v>
      </c>
      <c r="J18" s="15"/>
      <c r="K18" s="15"/>
      <c r="L18" s="15"/>
      <c r="M18" s="15"/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15"/>
      <c r="Z18" s="115"/>
      <c r="AA18" s="115"/>
      <c r="AB18" s="115"/>
      <c r="AC18" s="115"/>
      <c r="AD18" s="115"/>
      <c r="AE18" s="115"/>
      <c r="AF18" s="115"/>
    </row>
    <row r="19" spans="1:32" ht="15">
      <c r="A19" s="7">
        <v>42052</v>
      </c>
      <c r="B19" s="28"/>
      <c r="C19" s="28"/>
      <c r="D19" s="28"/>
      <c r="E19" s="28"/>
      <c r="F19" s="28"/>
      <c r="G19" s="6">
        <f t="shared" si="1"/>
        <v>0</v>
      </c>
      <c r="H19" s="11">
        <f t="shared" si="2"/>
        <v>0</v>
      </c>
      <c r="I19" s="17">
        <f t="shared" si="0"/>
        <v>149210</v>
      </c>
      <c r="J19" s="15"/>
      <c r="K19" s="15"/>
      <c r="L19" s="15"/>
      <c r="M19" s="15"/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15"/>
      <c r="Z19" s="115"/>
      <c r="AA19" s="115"/>
      <c r="AB19" s="115"/>
      <c r="AC19" s="115"/>
      <c r="AD19" s="115"/>
      <c r="AE19" s="115"/>
      <c r="AF19" s="115"/>
    </row>
    <row r="20" spans="1:32" ht="15">
      <c r="A20" s="7">
        <v>42053</v>
      </c>
      <c r="B20" s="28"/>
      <c r="C20" s="28"/>
      <c r="D20" s="28"/>
      <c r="E20" s="28"/>
      <c r="F20" s="28"/>
      <c r="G20" s="6">
        <f t="shared" si="1"/>
        <v>0</v>
      </c>
      <c r="H20" s="11">
        <f t="shared" si="2"/>
        <v>0</v>
      </c>
      <c r="I20" s="17">
        <f t="shared" si="0"/>
        <v>149210</v>
      </c>
      <c r="J20" s="15"/>
      <c r="K20" s="15"/>
      <c r="L20" s="15"/>
      <c r="M20" s="15"/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15"/>
      <c r="Z20" s="115"/>
      <c r="AA20" s="115"/>
      <c r="AB20" s="115"/>
      <c r="AC20" s="115"/>
      <c r="AD20" s="115"/>
      <c r="AE20" s="115"/>
      <c r="AF20" s="115"/>
    </row>
    <row r="21" spans="1:32" ht="15">
      <c r="A21" s="7">
        <v>42054</v>
      </c>
      <c r="B21" s="28"/>
      <c r="C21" s="28"/>
      <c r="D21" s="28"/>
      <c r="E21" s="28"/>
      <c r="F21" s="28"/>
      <c r="G21" s="6">
        <f t="shared" si="1"/>
        <v>0</v>
      </c>
      <c r="H21" s="11">
        <f t="shared" si="2"/>
        <v>0</v>
      </c>
      <c r="I21" s="17">
        <f t="shared" si="0"/>
        <v>149210</v>
      </c>
      <c r="J21" s="15"/>
      <c r="K21" s="15"/>
      <c r="L21" s="15"/>
      <c r="M21" s="15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15"/>
      <c r="Z21" s="115"/>
      <c r="AA21" s="115"/>
      <c r="AB21" s="115"/>
      <c r="AC21" s="115"/>
      <c r="AD21" s="115"/>
      <c r="AE21" s="115"/>
      <c r="AF21" s="115"/>
    </row>
    <row r="22" spans="1:32" ht="15">
      <c r="A22" s="7">
        <v>42055</v>
      </c>
      <c r="B22" s="28"/>
      <c r="C22" s="28"/>
      <c r="D22" s="28"/>
      <c r="E22" s="28"/>
      <c r="F22" s="28"/>
      <c r="G22" s="6">
        <f t="shared" si="1"/>
        <v>0</v>
      </c>
      <c r="H22" s="11">
        <f t="shared" si="2"/>
        <v>0</v>
      </c>
      <c r="I22" s="17">
        <f t="shared" si="0"/>
        <v>149210</v>
      </c>
      <c r="J22" s="16"/>
      <c r="K22" s="16"/>
      <c r="L22" s="16"/>
      <c r="M22" s="16"/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16"/>
      <c r="Z22" s="116"/>
      <c r="AA22" s="116"/>
      <c r="AB22" s="116"/>
      <c r="AC22" s="116"/>
      <c r="AD22" s="116"/>
      <c r="AE22" s="116"/>
      <c r="AF22" s="116"/>
    </row>
    <row r="23" spans="1:32" ht="15">
      <c r="A23" s="7">
        <v>42056</v>
      </c>
      <c r="B23" s="29"/>
      <c r="C23" s="29"/>
      <c r="D23" s="29"/>
      <c r="E23" s="29"/>
      <c r="F23" s="29"/>
      <c r="G23" s="6">
        <f t="shared" si="1"/>
        <v>0</v>
      </c>
      <c r="H23" s="11">
        <f t="shared" si="2"/>
        <v>0</v>
      </c>
      <c r="I23" s="17">
        <f t="shared" si="0"/>
        <v>149210</v>
      </c>
      <c r="J23" s="15"/>
      <c r="K23" s="13"/>
      <c r="L23" s="15"/>
      <c r="M23" s="13"/>
      <c r="N23" s="14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14"/>
      <c r="Z23" s="114"/>
      <c r="AA23" s="114"/>
      <c r="AB23" s="114"/>
      <c r="AC23" s="114"/>
      <c r="AD23" s="114"/>
      <c r="AE23" s="114"/>
      <c r="AF23" s="114"/>
    </row>
    <row r="24" spans="1:32" ht="15">
      <c r="A24" s="7">
        <v>42057</v>
      </c>
      <c r="B24" s="27"/>
      <c r="C24" s="27"/>
      <c r="D24" s="27"/>
      <c r="E24" s="27"/>
      <c r="F24" s="27"/>
      <c r="G24" s="6">
        <f t="shared" si="1"/>
        <v>0</v>
      </c>
      <c r="H24" s="11">
        <f t="shared" si="2"/>
        <v>0</v>
      </c>
      <c r="I24" s="17">
        <f t="shared" si="0"/>
        <v>149210</v>
      </c>
      <c r="J24" s="15"/>
      <c r="K24" s="15"/>
      <c r="L24" s="15"/>
      <c r="M24" s="15"/>
      <c r="N24" s="14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15"/>
      <c r="Z24" s="115"/>
      <c r="AA24" s="115"/>
      <c r="AB24" s="115"/>
      <c r="AC24" s="115"/>
      <c r="AD24" s="115"/>
      <c r="AE24" s="115"/>
      <c r="AF24" s="115"/>
    </row>
    <row r="25" spans="1:32" ht="15">
      <c r="A25" s="7">
        <v>42058</v>
      </c>
      <c r="B25" s="28"/>
      <c r="C25" s="28"/>
      <c r="D25" s="28"/>
      <c r="E25" s="28"/>
      <c r="F25" s="28"/>
      <c r="G25" s="6">
        <f t="shared" si="1"/>
        <v>0</v>
      </c>
      <c r="H25" s="11">
        <f t="shared" si="2"/>
        <v>0</v>
      </c>
      <c r="I25" s="17">
        <f t="shared" si="0"/>
        <v>149210</v>
      </c>
      <c r="J25" s="15"/>
      <c r="K25" s="15"/>
      <c r="L25" s="15"/>
      <c r="M25" s="15"/>
      <c r="N25" s="1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15"/>
      <c r="Z25" s="115"/>
      <c r="AA25" s="115"/>
      <c r="AB25" s="115"/>
      <c r="AC25" s="115"/>
      <c r="AD25" s="115"/>
      <c r="AE25" s="115"/>
      <c r="AF25" s="115"/>
    </row>
    <row r="26" spans="1:32" ht="15">
      <c r="A26" s="7">
        <v>42059</v>
      </c>
      <c r="B26" s="28"/>
      <c r="C26" s="28"/>
      <c r="D26" s="28"/>
      <c r="E26" s="28"/>
      <c r="F26" s="28"/>
      <c r="G26" s="6">
        <f t="shared" si="1"/>
        <v>0</v>
      </c>
      <c r="H26" s="11">
        <f t="shared" si="2"/>
        <v>0</v>
      </c>
      <c r="I26" s="17">
        <f t="shared" si="0"/>
        <v>149210</v>
      </c>
      <c r="J26" s="15"/>
      <c r="K26" s="15"/>
      <c r="L26" s="15"/>
      <c r="M26" s="15"/>
      <c r="N26" s="14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15"/>
      <c r="Z26" s="115"/>
      <c r="AA26" s="115"/>
      <c r="AB26" s="115"/>
      <c r="AC26" s="115"/>
      <c r="AD26" s="115"/>
      <c r="AE26" s="115"/>
      <c r="AF26" s="115"/>
    </row>
    <row r="27" spans="1:32" ht="15">
      <c r="A27" s="7">
        <v>42060</v>
      </c>
      <c r="B27" s="28"/>
      <c r="C27" s="28"/>
      <c r="D27" s="28"/>
      <c r="E27" s="28"/>
      <c r="F27" s="28"/>
      <c r="G27" s="6">
        <f t="shared" si="1"/>
        <v>0</v>
      </c>
      <c r="H27" s="11">
        <f t="shared" si="2"/>
        <v>0</v>
      </c>
      <c r="I27" s="17">
        <f t="shared" si="0"/>
        <v>149210</v>
      </c>
      <c r="J27" s="15"/>
      <c r="K27" s="15"/>
      <c r="L27" s="15"/>
      <c r="M27" s="15"/>
      <c r="N27" s="14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15"/>
      <c r="Z27" s="115"/>
      <c r="AA27" s="115"/>
      <c r="AB27" s="115"/>
      <c r="AC27" s="115"/>
      <c r="AD27" s="115"/>
      <c r="AE27" s="115"/>
      <c r="AF27" s="115"/>
    </row>
    <row r="28" spans="1:32" ht="15">
      <c r="A28" s="7">
        <v>42061</v>
      </c>
      <c r="B28" s="30"/>
      <c r="C28" s="30"/>
      <c r="D28" s="30">
        <v>10000</v>
      </c>
      <c r="E28" s="30"/>
      <c r="F28" s="31"/>
      <c r="G28" s="6">
        <f t="shared" si="1"/>
        <v>10000</v>
      </c>
      <c r="H28" s="11">
        <f t="shared" si="2"/>
        <v>0</v>
      </c>
      <c r="I28" s="17">
        <f t="shared" si="0"/>
        <v>159210</v>
      </c>
      <c r="J28" s="15"/>
      <c r="K28" s="15"/>
      <c r="L28" s="15"/>
      <c r="M28" s="15"/>
      <c r="N28" s="1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15"/>
      <c r="Z28" s="115"/>
      <c r="AA28" s="115"/>
      <c r="AB28" s="115"/>
      <c r="AC28" s="115"/>
      <c r="AD28" s="115"/>
      <c r="AE28" s="115"/>
      <c r="AF28" s="115"/>
    </row>
    <row r="29" spans="1:32" ht="15">
      <c r="A29" s="7">
        <v>42062</v>
      </c>
      <c r="B29" s="30"/>
      <c r="C29" s="30"/>
      <c r="D29" s="30"/>
      <c r="E29" s="30"/>
      <c r="F29" s="31"/>
      <c r="G29" s="6">
        <f t="shared" si="1"/>
        <v>0</v>
      </c>
      <c r="H29" s="11">
        <f t="shared" si="2"/>
        <v>0</v>
      </c>
      <c r="I29" s="17">
        <f t="shared" si="0"/>
        <v>159210</v>
      </c>
      <c r="J29" s="16"/>
      <c r="K29" s="16"/>
      <c r="L29" s="16"/>
      <c r="M29" s="16"/>
      <c r="N29" s="1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16"/>
      <c r="Z29" s="116"/>
      <c r="AA29" s="116"/>
      <c r="AB29" s="116"/>
      <c r="AC29" s="116"/>
      <c r="AD29" s="116"/>
      <c r="AE29" s="116"/>
      <c r="AF29" s="116"/>
    </row>
    <row r="30" spans="1:32" ht="15">
      <c r="A30" s="7">
        <v>42063</v>
      </c>
      <c r="B30" s="29"/>
      <c r="C30" s="29"/>
      <c r="D30" s="29"/>
      <c r="E30" s="29"/>
      <c r="F30" s="29"/>
      <c r="G30" s="6">
        <f t="shared" si="1"/>
        <v>0</v>
      </c>
      <c r="H30" s="11">
        <f t="shared" si="2"/>
        <v>0</v>
      </c>
      <c r="I30" s="17">
        <f t="shared" si="0"/>
        <v>159210</v>
      </c>
      <c r="J30" s="13"/>
      <c r="K30" s="13"/>
      <c r="L30" s="13"/>
      <c r="M30" s="13"/>
      <c r="N30" s="1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14"/>
      <c r="Z30" s="114"/>
      <c r="AA30" s="114"/>
      <c r="AB30" s="114"/>
      <c r="AC30" s="114"/>
      <c r="AD30" s="114"/>
      <c r="AE30" s="114"/>
      <c r="AF30" s="114"/>
    </row>
    <row r="31" spans="1:32" ht="15">
      <c r="A31" s="7"/>
      <c r="B31" s="27"/>
      <c r="C31" s="27"/>
      <c r="D31" s="27"/>
      <c r="E31" s="27"/>
      <c r="F31" s="27"/>
      <c r="G31" s="6">
        <f t="shared" si="1"/>
        <v>0</v>
      </c>
      <c r="H31" s="11">
        <f t="shared" si="2"/>
        <v>0</v>
      </c>
      <c r="I31" s="17">
        <f t="shared" si="0"/>
        <v>159210</v>
      </c>
      <c r="J31" s="15"/>
      <c r="K31" s="15"/>
      <c r="L31" s="15"/>
      <c r="M31" s="15"/>
      <c r="N31" s="1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15"/>
      <c r="Z31" s="115"/>
      <c r="AA31" s="115"/>
      <c r="AB31" s="115"/>
      <c r="AC31" s="115"/>
      <c r="AD31" s="115"/>
      <c r="AE31" s="115"/>
      <c r="AF31" s="115"/>
    </row>
    <row r="32" spans="1:32" ht="15">
      <c r="A32" s="7"/>
      <c r="B32" s="30"/>
      <c r="C32" s="30"/>
      <c r="D32" s="30"/>
      <c r="E32" s="30"/>
      <c r="F32" s="31"/>
      <c r="G32" s="6">
        <f t="shared" si="1"/>
        <v>0</v>
      </c>
      <c r="H32" s="11">
        <f t="shared" si="2"/>
        <v>0</v>
      </c>
      <c r="I32" s="17">
        <f t="shared" si="0"/>
        <v>159210</v>
      </c>
      <c r="J32" s="15"/>
      <c r="K32" s="15"/>
      <c r="L32" s="15"/>
      <c r="M32" s="15"/>
      <c r="N32" s="14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15"/>
      <c r="Z32" s="115"/>
      <c r="AA32" s="115"/>
      <c r="AB32" s="115"/>
      <c r="AC32" s="115"/>
      <c r="AD32" s="115"/>
      <c r="AE32" s="115"/>
      <c r="AF32" s="115"/>
    </row>
    <row r="33" spans="1:32" ht="15">
      <c r="A33" s="7"/>
      <c r="B33" s="30"/>
      <c r="C33" s="30"/>
      <c r="D33" s="30"/>
      <c r="E33" s="30"/>
      <c r="F33" s="31"/>
      <c r="G33" s="6">
        <f t="shared" si="1"/>
        <v>0</v>
      </c>
      <c r="H33" s="11">
        <f t="shared" si="2"/>
        <v>0</v>
      </c>
      <c r="I33" s="17">
        <f t="shared" si="0"/>
        <v>159210</v>
      </c>
      <c r="J33" s="15"/>
      <c r="K33" s="15"/>
      <c r="L33" s="15"/>
      <c r="M33" s="15"/>
      <c r="N33" s="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15"/>
      <c r="Z33" s="115"/>
      <c r="AA33" s="115"/>
      <c r="AB33" s="115"/>
      <c r="AC33" s="115"/>
      <c r="AD33" s="115"/>
      <c r="AE33" s="115"/>
      <c r="AF33" s="115"/>
    </row>
    <row r="34" spans="1:32" ht="15">
      <c r="A34" s="7"/>
      <c r="B34" s="28"/>
      <c r="C34" s="28"/>
      <c r="D34" s="28"/>
      <c r="E34" s="28"/>
      <c r="F34" s="28"/>
      <c r="G34" s="6">
        <f t="shared" si="1"/>
        <v>0</v>
      </c>
      <c r="H34" s="11">
        <f t="shared" si="2"/>
        <v>0</v>
      </c>
      <c r="I34" s="17">
        <f t="shared" si="0"/>
        <v>159210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15"/>
      <c r="Z34" s="115"/>
      <c r="AA34" s="115"/>
      <c r="AB34" s="115"/>
      <c r="AC34" s="115"/>
      <c r="AD34" s="115"/>
      <c r="AE34" s="115"/>
      <c r="AF34" s="115"/>
    </row>
    <row r="35" spans="1:32" ht="15">
      <c r="A35" s="8" t="s">
        <v>0</v>
      </c>
      <c r="B35" s="18">
        <f aca="true" t="shared" si="3" ref="B35:H35">SUM(B3:B34)</f>
        <v>100000</v>
      </c>
      <c r="C35" s="18">
        <f t="shared" si="3"/>
        <v>50000</v>
      </c>
      <c r="D35" s="18">
        <f t="shared" si="3"/>
        <v>10000</v>
      </c>
      <c r="E35" s="18">
        <f t="shared" si="3"/>
        <v>0</v>
      </c>
      <c r="F35" s="18">
        <f t="shared" si="3"/>
        <v>0</v>
      </c>
      <c r="G35" s="18">
        <f t="shared" si="3"/>
        <v>160000</v>
      </c>
      <c r="H35" s="18">
        <f t="shared" si="3"/>
        <v>7790</v>
      </c>
      <c r="I35" s="8"/>
      <c r="J35" s="18">
        <f>SUM(J3:J34)</f>
        <v>1240</v>
      </c>
      <c r="K35" s="18">
        <f aca="true" t="shared" si="4" ref="K35:AF35">SUM(K3:K34)</f>
        <v>450</v>
      </c>
      <c r="L35" s="18">
        <f t="shared" si="4"/>
        <v>0</v>
      </c>
      <c r="M35" s="18">
        <f t="shared" si="4"/>
        <v>1500</v>
      </c>
      <c r="N35" s="18">
        <f t="shared" si="4"/>
        <v>0</v>
      </c>
      <c r="O35" s="18">
        <f t="shared" si="4"/>
        <v>0</v>
      </c>
      <c r="P35" s="18">
        <f t="shared" si="4"/>
        <v>400</v>
      </c>
      <c r="Q35" s="18">
        <f t="shared" si="4"/>
        <v>1200</v>
      </c>
      <c r="R35" s="18">
        <f t="shared" si="4"/>
        <v>3000</v>
      </c>
      <c r="S35" s="18">
        <f t="shared" si="4"/>
        <v>0</v>
      </c>
      <c r="T35" s="18">
        <f t="shared" si="4"/>
        <v>0</v>
      </c>
      <c r="U35" s="18">
        <f t="shared" si="4"/>
        <v>0</v>
      </c>
      <c r="V35" s="18">
        <f t="shared" si="4"/>
        <v>0</v>
      </c>
      <c r="W35" s="18">
        <f t="shared" si="4"/>
        <v>0</v>
      </c>
      <c r="X35" s="18">
        <f t="shared" si="4"/>
        <v>0</v>
      </c>
      <c r="Y35" s="18">
        <f t="shared" si="4"/>
        <v>0</v>
      </c>
      <c r="Z35" s="18">
        <f t="shared" si="4"/>
        <v>0</v>
      </c>
      <c r="AA35" s="18">
        <f t="shared" si="4"/>
        <v>0</v>
      </c>
      <c r="AB35" s="18">
        <f t="shared" si="4"/>
        <v>0</v>
      </c>
      <c r="AC35" s="18">
        <f t="shared" si="4"/>
        <v>0</v>
      </c>
      <c r="AD35" s="18">
        <f t="shared" si="4"/>
        <v>0</v>
      </c>
      <c r="AE35" s="18">
        <f t="shared" si="4"/>
        <v>0</v>
      </c>
      <c r="AF35" s="18">
        <f t="shared" si="4"/>
        <v>0</v>
      </c>
    </row>
    <row r="36" spans="1:32" s="166" customFormat="1" ht="28.5" customHeight="1">
      <c r="A36" s="165" t="s">
        <v>2</v>
      </c>
      <c r="B36" s="165">
        <v>100000</v>
      </c>
      <c r="C36" s="165">
        <v>60000</v>
      </c>
      <c r="D36" s="165">
        <v>10000</v>
      </c>
      <c r="E36" s="165"/>
      <c r="F36" s="165"/>
      <c r="G36" s="165">
        <f>SUM(B36:F36)</f>
        <v>170000</v>
      </c>
      <c r="H36" s="165">
        <f>SUM(J36:AF36)</f>
        <v>81000</v>
      </c>
      <c r="I36" s="165">
        <f>I2+G36-H36</f>
        <v>96000</v>
      </c>
      <c r="J36" s="165">
        <v>15000</v>
      </c>
      <c r="K36" s="165">
        <v>3000</v>
      </c>
      <c r="L36" s="165">
        <v>1000</v>
      </c>
      <c r="M36" s="165">
        <v>4000</v>
      </c>
      <c r="N36" s="165">
        <v>1000</v>
      </c>
      <c r="O36" s="165">
        <v>1000</v>
      </c>
      <c r="P36" s="165">
        <v>6000</v>
      </c>
      <c r="Q36" s="165"/>
      <c r="R36" s="165">
        <v>50000</v>
      </c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</row>
    <row r="37" spans="1:32" s="24" customFormat="1" ht="15.75" thickBot="1">
      <c r="A37" s="25" t="s">
        <v>1</v>
      </c>
      <c r="B37" s="26">
        <f aca="true" t="shared" si="5" ref="B37:H37">B36-B35</f>
        <v>0</v>
      </c>
      <c r="C37" s="26">
        <f t="shared" si="5"/>
        <v>10000</v>
      </c>
      <c r="D37" s="26">
        <f t="shared" si="5"/>
        <v>0</v>
      </c>
      <c r="E37" s="26">
        <f t="shared" si="5"/>
        <v>0</v>
      </c>
      <c r="F37" s="26">
        <f t="shared" si="5"/>
        <v>0</v>
      </c>
      <c r="G37" s="26">
        <f t="shared" si="5"/>
        <v>10000</v>
      </c>
      <c r="H37" s="26">
        <f t="shared" si="5"/>
        <v>73210</v>
      </c>
      <c r="I37" s="26"/>
      <c r="J37" s="26">
        <f aca="true" t="shared" si="6" ref="J37:AF37">J36-J35</f>
        <v>13760</v>
      </c>
      <c r="K37" s="26">
        <f t="shared" si="6"/>
        <v>2550</v>
      </c>
      <c r="L37" s="26">
        <f t="shared" si="6"/>
        <v>1000</v>
      </c>
      <c r="M37" s="26">
        <f t="shared" si="6"/>
        <v>2500</v>
      </c>
      <c r="N37" s="26">
        <f t="shared" si="6"/>
        <v>1000</v>
      </c>
      <c r="O37" s="26">
        <f t="shared" si="6"/>
        <v>1000</v>
      </c>
      <c r="P37" s="26">
        <f t="shared" si="6"/>
        <v>5600</v>
      </c>
      <c r="Q37" s="26">
        <f t="shared" si="6"/>
        <v>-1200</v>
      </c>
      <c r="R37" s="26">
        <f t="shared" si="6"/>
        <v>47000</v>
      </c>
      <c r="S37" s="26">
        <f t="shared" si="6"/>
        <v>0</v>
      </c>
      <c r="T37" s="26">
        <f t="shared" si="6"/>
        <v>0</v>
      </c>
      <c r="U37" s="26">
        <f t="shared" si="6"/>
        <v>0</v>
      </c>
      <c r="V37" s="26">
        <f t="shared" si="6"/>
        <v>0</v>
      </c>
      <c r="W37" s="26">
        <f t="shared" si="6"/>
        <v>0</v>
      </c>
      <c r="X37" s="26">
        <f t="shared" si="6"/>
        <v>0</v>
      </c>
      <c r="Y37" s="118">
        <f t="shared" si="6"/>
        <v>0</v>
      </c>
      <c r="Z37" s="118">
        <f t="shared" si="6"/>
        <v>0</v>
      </c>
      <c r="AA37" s="118">
        <f t="shared" si="6"/>
        <v>0</v>
      </c>
      <c r="AB37" s="26">
        <f t="shared" si="6"/>
        <v>0</v>
      </c>
      <c r="AC37" s="26">
        <f t="shared" si="6"/>
        <v>0</v>
      </c>
      <c r="AD37" s="26">
        <f t="shared" si="6"/>
        <v>0</v>
      </c>
      <c r="AE37" s="26">
        <f t="shared" si="6"/>
        <v>0</v>
      </c>
      <c r="AF37" s="26">
        <f t="shared" si="6"/>
        <v>0</v>
      </c>
    </row>
    <row r="38" spans="1:32" ht="15">
      <c r="A38" s="1"/>
      <c r="B38" s="1"/>
      <c r="C38" s="1"/>
      <c r="D38" s="1"/>
      <c r="E38" s="1"/>
      <c r="F38" s="1"/>
      <c r="G38" s="1"/>
      <c r="H38" s="9"/>
      <c r="I38" s="1"/>
      <c r="J38" s="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50" t="s">
        <v>145</v>
      </c>
      <c r="Z38" s="119" t="s">
        <v>2</v>
      </c>
      <c r="AA38" s="121">
        <f>SUM(Y36:AF36)</f>
        <v>0</v>
      </c>
      <c r="AB38" s="1"/>
      <c r="AC38" s="1"/>
      <c r="AD38" s="1"/>
      <c r="AE38" s="1"/>
      <c r="AF38" s="1"/>
    </row>
    <row r="39" spans="1:32" ht="15.75" thickBot="1">
      <c r="A39" s="1"/>
      <c r="B39" s="1"/>
      <c r="C39" s="1"/>
      <c r="D39" s="1"/>
      <c r="E39" s="1"/>
      <c r="F39" s="1"/>
      <c r="G39" s="1"/>
      <c r="H39" s="9"/>
      <c r="I39" s="1"/>
      <c r="J39" s="9"/>
      <c r="K39" s="1"/>
      <c r="L39" s="1"/>
      <c r="M39" s="1"/>
      <c r="N39" s="1"/>
      <c r="O39" s="1"/>
      <c r="P39" s="1"/>
      <c r="Q39" s="1"/>
      <c r="R39" s="1"/>
      <c r="S39" s="1"/>
      <c r="T39" s="1"/>
      <c r="U39" s="9"/>
      <c r="V39" s="1"/>
      <c r="W39" s="1"/>
      <c r="X39" s="1"/>
      <c r="Y39" s="151"/>
      <c r="Z39" s="120" t="s">
        <v>146</v>
      </c>
      <c r="AA39" s="122">
        <f>SUM(Y35:AF35)</f>
        <v>0</v>
      </c>
      <c r="AB39" s="1"/>
      <c r="AC39" s="1"/>
      <c r="AD39" s="1"/>
      <c r="AE39" s="1"/>
      <c r="AF39" s="1"/>
    </row>
    <row r="40" spans="1:32" ht="15">
      <c r="A40" s="1"/>
      <c r="B40" s="1"/>
      <c r="C40" s="1"/>
      <c r="D40" s="1"/>
      <c r="E40" s="1"/>
      <c r="F40" s="1"/>
      <c r="G40" s="1"/>
      <c r="H40" s="1"/>
      <c r="I40" s="1"/>
      <c r="J40" s="9"/>
      <c r="K40" s="1"/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9"/>
      <c r="I42" s="1"/>
      <c r="J42" s="9"/>
      <c r="K42" s="1"/>
      <c r="L42" s="1"/>
      <c r="M42" s="1"/>
      <c r="N42" s="1"/>
      <c r="O42" s="1"/>
      <c r="P42" s="1"/>
      <c r="Q42" s="1"/>
      <c r="R42" s="9"/>
      <c r="S42" s="1"/>
      <c r="T42" s="1"/>
      <c r="U42" s="9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9"/>
      <c r="F43" s="1"/>
      <c r="G43" s="1"/>
      <c r="H43" s="1"/>
      <c r="I43" s="1"/>
      <c r="J43" s="9"/>
      <c r="K43" s="9"/>
      <c r="L43" s="9"/>
      <c r="M43" s="1"/>
      <c r="N43" s="9"/>
      <c r="O43" s="1"/>
      <c r="P43" s="1"/>
      <c r="Q43" s="1"/>
      <c r="R43" s="9"/>
      <c r="S43" s="1"/>
      <c r="T43" s="1"/>
      <c r="U43" s="9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0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0"/>
      <c r="X46" s="1"/>
      <c r="Y46" s="1"/>
      <c r="Z46" s="1"/>
      <c r="AA46" s="1"/>
      <c r="AB46" s="1"/>
      <c r="AC46" s="1"/>
      <c r="AD46" s="1"/>
      <c r="AE46" s="1"/>
      <c r="AF46" s="1"/>
    </row>
    <row r="48" spans="8:23" ht="15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0"/>
    </row>
    <row r="49" spans="8:23" ht="15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0"/>
    </row>
    <row r="54" spans="8:23" ht="15">
      <c r="H54" s="9">
        <v>0</v>
      </c>
      <c r="I54" s="1"/>
      <c r="J54" s="1"/>
      <c r="K54" s="1"/>
      <c r="L54" s="1"/>
      <c r="M54" s="1"/>
      <c r="N54" s="9"/>
      <c r="O54" s="1"/>
      <c r="P54" s="1"/>
      <c r="Q54" s="9"/>
      <c r="R54" s="1"/>
      <c r="S54" s="1"/>
      <c r="T54" s="1"/>
      <c r="U54" s="1"/>
      <c r="V54" s="1"/>
      <c r="W54" s="1"/>
    </row>
    <row r="55" spans="8:23" ht="15">
      <c r="H55" s="1"/>
      <c r="I55" s="1"/>
      <c r="J55" s="1"/>
      <c r="K55" s="1"/>
      <c r="L55" s="1"/>
      <c r="M55" s="1"/>
      <c r="N55" s="1"/>
      <c r="O55" s="1"/>
      <c r="P55" s="1"/>
      <c r="Q55" s="9"/>
      <c r="R55" s="1"/>
      <c r="S55" s="1"/>
      <c r="T55" s="1"/>
      <c r="U55" s="1"/>
      <c r="V55" s="1"/>
      <c r="W55" s="1"/>
    </row>
  </sheetData>
  <sheetProtection/>
  <mergeCells count="5">
    <mergeCell ref="A1:A2"/>
    <mergeCell ref="H1:H2"/>
    <mergeCell ref="B1:F1"/>
    <mergeCell ref="G1:G2"/>
    <mergeCell ref="Y38:Y39"/>
  </mergeCells>
  <printOptions/>
  <pageMargins left="0.2755905511811024" right="0.2755905511811024" top="0.7480314960629921" bottom="0.7480314960629921" header="0.31496062992125984" footer="0.31496062992125984"/>
  <pageSetup fitToWidth="2" fitToHeight="1" horizontalDpi="300" verticalDpi="3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14.140625" style="0" customWidth="1"/>
    <col min="2" max="2" width="11.421875" style="0" bestFit="1" customWidth="1"/>
    <col min="3" max="4" width="9.8515625" style="0" bestFit="1" customWidth="1"/>
    <col min="7" max="7" width="12.140625" style="0" customWidth="1"/>
    <col min="8" max="8" width="12.28125" style="0" customWidth="1"/>
    <col min="9" max="9" width="10.421875" style="0" customWidth="1"/>
    <col min="10" max="10" width="9.8515625" style="0" bestFit="1" customWidth="1"/>
    <col min="11" max="16" width="9.421875" style="0" bestFit="1" customWidth="1"/>
    <col min="18" max="19" width="9.8515625" style="0" bestFit="1" customWidth="1"/>
    <col min="28" max="28" width="11.00390625" style="0" customWidth="1"/>
  </cols>
  <sheetData>
    <row r="1" ht="15">
      <c r="A1" t="s">
        <v>169</v>
      </c>
    </row>
    <row r="2" ht="15.75" thickBot="1">
      <c r="A2" t="s">
        <v>170</v>
      </c>
    </row>
    <row r="3" spans="1:32" ht="32.25" customHeight="1">
      <c r="A3" s="143" t="s">
        <v>100</v>
      </c>
      <c r="B3" s="145" t="s">
        <v>101</v>
      </c>
      <c r="C3" s="146"/>
      <c r="D3" s="146"/>
      <c r="E3" s="146"/>
      <c r="F3" s="147"/>
      <c r="G3" s="148" t="s">
        <v>102</v>
      </c>
      <c r="H3" s="144" t="s">
        <v>103</v>
      </c>
      <c r="I3" s="22" t="s">
        <v>104</v>
      </c>
      <c r="J3" s="19" t="s">
        <v>86</v>
      </c>
      <c r="K3" s="2" t="s">
        <v>111</v>
      </c>
      <c r="L3" s="2" t="s">
        <v>112</v>
      </c>
      <c r="M3" s="2" t="s">
        <v>87</v>
      </c>
      <c r="N3" s="2" t="s">
        <v>113</v>
      </c>
      <c r="O3" s="2" t="s">
        <v>105</v>
      </c>
      <c r="P3" s="3" t="s">
        <v>114</v>
      </c>
      <c r="Q3" s="3" t="s">
        <v>115</v>
      </c>
      <c r="R3" s="3" t="s">
        <v>116</v>
      </c>
      <c r="S3" s="3"/>
      <c r="T3" s="3"/>
      <c r="U3" s="3"/>
      <c r="V3" s="3"/>
      <c r="W3" s="3"/>
      <c r="X3" s="3"/>
      <c r="Y3" s="117" t="s">
        <v>72</v>
      </c>
      <c r="Z3" s="117" t="s">
        <v>97</v>
      </c>
      <c r="AA3" s="117" t="s">
        <v>147</v>
      </c>
      <c r="AB3" s="117" t="s">
        <v>144</v>
      </c>
      <c r="AC3" s="117"/>
      <c r="AD3" s="117"/>
      <c r="AE3" s="117"/>
      <c r="AF3" s="117"/>
    </row>
    <row r="4" spans="1:32" ht="15.75" thickBot="1">
      <c r="A4" s="143"/>
      <c r="B4" s="4" t="s">
        <v>106</v>
      </c>
      <c r="C4" s="4" t="s">
        <v>107</v>
      </c>
      <c r="D4" s="4" t="s">
        <v>108</v>
      </c>
      <c r="E4" s="4" t="s">
        <v>109</v>
      </c>
      <c r="F4" s="5" t="s">
        <v>110</v>
      </c>
      <c r="G4" s="149"/>
      <c r="H4" s="144"/>
      <c r="I4" s="23">
        <f>7000</f>
        <v>7000</v>
      </c>
      <c r="J4" s="2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13"/>
      <c r="Z4" s="113"/>
      <c r="AA4" s="113"/>
      <c r="AB4" s="113"/>
      <c r="AC4" s="113"/>
      <c r="AD4" s="113"/>
      <c r="AE4" s="113"/>
      <c r="AF4" s="113"/>
    </row>
    <row r="5" spans="1:32" ht="15">
      <c r="A5" s="7" t="s">
        <v>76</v>
      </c>
      <c r="B5" s="27"/>
      <c r="C5" s="27"/>
      <c r="D5" s="27"/>
      <c r="E5" s="27"/>
      <c r="F5" s="27"/>
      <c r="G5" s="6">
        <f>SUM(B5:F5)</f>
        <v>0</v>
      </c>
      <c r="H5" s="11">
        <f>SUM(J5:AF5)</f>
        <v>0</v>
      </c>
      <c r="I5" s="21">
        <f>I4+G5-H5</f>
        <v>7000</v>
      </c>
      <c r="J5" s="13"/>
      <c r="K5" s="13"/>
      <c r="L5" s="13"/>
      <c r="M5" s="13"/>
      <c r="N5" s="14"/>
      <c r="O5" s="13"/>
      <c r="P5" s="13"/>
      <c r="Q5" s="13"/>
      <c r="R5" s="13"/>
      <c r="S5" s="13"/>
      <c r="T5" s="13"/>
      <c r="U5" s="13"/>
      <c r="V5" s="13"/>
      <c r="W5" s="13"/>
      <c r="X5" s="13"/>
      <c r="Y5" s="114"/>
      <c r="Z5" s="114"/>
      <c r="AA5" s="114"/>
      <c r="AB5" s="114"/>
      <c r="AC5" s="114"/>
      <c r="AD5" s="114"/>
      <c r="AE5" s="114"/>
      <c r="AF5" s="114"/>
    </row>
    <row r="6" spans="1:32" ht="15">
      <c r="A6" s="7" t="s">
        <v>77</v>
      </c>
      <c r="B6" s="27"/>
      <c r="C6" s="27"/>
      <c r="D6" s="27"/>
      <c r="E6" s="27"/>
      <c r="F6" s="27"/>
      <c r="G6" s="6">
        <f>SUM(B6:F6)</f>
        <v>0</v>
      </c>
      <c r="H6" s="11">
        <f>SUM(J6:AF6)</f>
        <v>0</v>
      </c>
      <c r="I6" s="17">
        <f aca="true" t="shared" si="0" ref="I6:I16">I5+G6-H6</f>
        <v>7000</v>
      </c>
      <c r="J6" s="13"/>
      <c r="K6" s="13"/>
      <c r="L6" s="13"/>
      <c r="M6" s="13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14"/>
      <c r="Z6" s="114"/>
      <c r="AA6" s="114"/>
      <c r="AB6" s="114"/>
      <c r="AC6" s="114"/>
      <c r="AD6" s="114"/>
      <c r="AE6" s="114"/>
      <c r="AF6" s="114"/>
    </row>
    <row r="7" spans="1:32" ht="15">
      <c r="A7" s="7" t="s">
        <v>78</v>
      </c>
      <c r="B7" s="27"/>
      <c r="C7" s="27"/>
      <c r="D7" s="27"/>
      <c r="E7" s="27"/>
      <c r="F7" s="27"/>
      <c r="G7" s="6">
        <f aca="true" t="shared" si="1" ref="G7:G16">SUM(B7:F7)</f>
        <v>0</v>
      </c>
      <c r="H7" s="11">
        <f aca="true" t="shared" si="2" ref="H7:H16">SUM(J7:AF7)</f>
        <v>0</v>
      </c>
      <c r="I7" s="17">
        <f t="shared" si="0"/>
        <v>7000</v>
      </c>
      <c r="J7" s="13"/>
      <c r="K7" s="13"/>
      <c r="L7" s="13"/>
      <c r="M7" s="13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14"/>
      <c r="Z7" s="114"/>
      <c r="AA7" s="114"/>
      <c r="AB7" s="114"/>
      <c r="AC7" s="114"/>
      <c r="AD7" s="114"/>
      <c r="AE7" s="114"/>
      <c r="AF7" s="114"/>
    </row>
    <row r="8" spans="1:32" ht="15">
      <c r="A8" s="7" t="s">
        <v>79</v>
      </c>
      <c r="B8" s="27"/>
      <c r="C8" s="27"/>
      <c r="D8" s="27"/>
      <c r="E8" s="27"/>
      <c r="F8" s="27"/>
      <c r="G8" s="6">
        <f t="shared" si="1"/>
        <v>0</v>
      </c>
      <c r="H8" s="11">
        <f t="shared" si="2"/>
        <v>0</v>
      </c>
      <c r="I8" s="17">
        <f t="shared" si="0"/>
        <v>7000</v>
      </c>
      <c r="J8" s="13"/>
      <c r="K8" s="13"/>
      <c r="L8" s="13"/>
      <c r="M8" s="13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14"/>
      <c r="Z8" s="114"/>
      <c r="AA8" s="114"/>
      <c r="AB8" s="114"/>
      <c r="AC8" s="114"/>
      <c r="AD8" s="114"/>
      <c r="AE8" s="114"/>
      <c r="AF8" s="114"/>
    </row>
    <row r="9" spans="1:32" ht="15">
      <c r="A9" s="7" t="s">
        <v>80</v>
      </c>
      <c r="B9" s="27"/>
      <c r="C9" s="27"/>
      <c r="D9" s="27"/>
      <c r="E9" s="27"/>
      <c r="F9" s="27"/>
      <c r="G9" s="6">
        <f t="shared" si="1"/>
        <v>0</v>
      </c>
      <c r="H9" s="11">
        <f t="shared" si="2"/>
        <v>0</v>
      </c>
      <c r="I9" s="17">
        <f t="shared" si="0"/>
        <v>7000</v>
      </c>
      <c r="J9" s="13"/>
      <c r="K9" s="13"/>
      <c r="L9" s="13"/>
      <c r="M9" s="13"/>
      <c r="N9" s="14"/>
      <c r="O9" s="13"/>
      <c r="P9" s="13"/>
      <c r="Q9" s="13"/>
      <c r="R9" s="13"/>
      <c r="S9" s="13"/>
      <c r="T9" s="13"/>
      <c r="U9" s="13"/>
      <c r="V9" s="13"/>
      <c r="W9" s="13"/>
      <c r="X9" s="13"/>
      <c r="Y9" s="114"/>
      <c r="Z9" s="114"/>
      <c r="AA9" s="114"/>
      <c r="AB9" s="114"/>
      <c r="AC9" s="114"/>
      <c r="AD9" s="114"/>
      <c r="AE9" s="114"/>
      <c r="AF9" s="114"/>
    </row>
    <row r="10" spans="1:32" ht="15">
      <c r="A10" s="7" t="s">
        <v>81</v>
      </c>
      <c r="B10" s="27"/>
      <c r="C10" s="27"/>
      <c r="D10" s="27"/>
      <c r="E10" s="27"/>
      <c r="F10" s="27"/>
      <c r="G10" s="6">
        <f t="shared" si="1"/>
        <v>0</v>
      </c>
      <c r="H10" s="11">
        <f t="shared" si="2"/>
        <v>0</v>
      </c>
      <c r="I10" s="17">
        <f t="shared" si="0"/>
        <v>7000</v>
      </c>
      <c r="J10" s="13"/>
      <c r="K10" s="13"/>
      <c r="L10" s="13"/>
      <c r="M10" s="13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14"/>
      <c r="Z10" s="114"/>
      <c r="AA10" s="114"/>
      <c r="AB10" s="114"/>
      <c r="AC10" s="114"/>
      <c r="AD10" s="114"/>
      <c r="AE10" s="114"/>
      <c r="AF10" s="114"/>
    </row>
    <row r="11" spans="1:32" ht="15">
      <c r="A11" s="7" t="s">
        <v>82</v>
      </c>
      <c r="B11" s="27"/>
      <c r="C11" s="27"/>
      <c r="D11" s="27"/>
      <c r="E11" s="27"/>
      <c r="F11" s="27"/>
      <c r="G11" s="6">
        <f t="shared" si="1"/>
        <v>0</v>
      </c>
      <c r="H11" s="11">
        <f t="shared" si="2"/>
        <v>0</v>
      </c>
      <c r="I11" s="17">
        <f t="shared" si="0"/>
        <v>7000</v>
      </c>
      <c r="J11" s="13"/>
      <c r="K11" s="13"/>
      <c r="L11" s="13"/>
      <c r="M11" s="13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14"/>
      <c r="Z11" s="114"/>
      <c r="AA11" s="114"/>
      <c r="AB11" s="114"/>
      <c r="AC11" s="114"/>
      <c r="AD11" s="114"/>
      <c r="AE11" s="114"/>
      <c r="AF11" s="114"/>
    </row>
    <row r="12" spans="1:32" ht="15">
      <c r="A12" s="7" t="s">
        <v>83</v>
      </c>
      <c r="B12" s="27"/>
      <c r="C12" s="27"/>
      <c r="D12" s="27"/>
      <c r="E12" s="27"/>
      <c r="F12" s="27"/>
      <c r="G12" s="6">
        <f t="shared" si="1"/>
        <v>0</v>
      </c>
      <c r="H12" s="11">
        <f t="shared" si="2"/>
        <v>0</v>
      </c>
      <c r="I12" s="17">
        <f t="shared" si="0"/>
        <v>7000</v>
      </c>
      <c r="J12" s="13"/>
      <c r="K12" s="13"/>
      <c r="L12" s="13"/>
      <c r="M12" s="13"/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14"/>
      <c r="Z12" s="114"/>
      <c r="AA12" s="114"/>
      <c r="AB12" s="114"/>
      <c r="AC12" s="114"/>
      <c r="AD12" s="114"/>
      <c r="AE12" s="114"/>
      <c r="AF12" s="114"/>
    </row>
    <row r="13" spans="1:32" ht="15">
      <c r="A13" s="7" t="s">
        <v>84</v>
      </c>
      <c r="B13" s="27"/>
      <c r="C13" s="27"/>
      <c r="D13" s="27"/>
      <c r="E13" s="27"/>
      <c r="F13" s="27"/>
      <c r="G13" s="6">
        <f t="shared" si="1"/>
        <v>0</v>
      </c>
      <c r="H13" s="11">
        <f t="shared" si="2"/>
        <v>0</v>
      </c>
      <c r="I13" s="17">
        <f t="shared" si="0"/>
        <v>7000</v>
      </c>
      <c r="J13" s="15"/>
      <c r="K13" s="15"/>
      <c r="L13" s="15"/>
      <c r="M13" s="15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15"/>
      <c r="Z13" s="115"/>
      <c r="AA13" s="115"/>
      <c r="AB13" s="115"/>
      <c r="AC13" s="115"/>
      <c r="AD13" s="115"/>
      <c r="AE13" s="115"/>
      <c r="AF13" s="115"/>
    </row>
    <row r="14" spans="1:32" ht="15">
      <c r="A14" s="7" t="s">
        <v>85</v>
      </c>
      <c r="B14" s="28"/>
      <c r="C14" s="28"/>
      <c r="D14" s="28"/>
      <c r="E14" s="28"/>
      <c r="F14" s="28"/>
      <c r="G14" s="6">
        <f t="shared" si="1"/>
        <v>0</v>
      </c>
      <c r="H14" s="11">
        <f t="shared" si="2"/>
        <v>0</v>
      </c>
      <c r="I14" s="17">
        <f t="shared" si="0"/>
        <v>7000</v>
      </c>
      <c r="J14" s="15"/>
      <c r="K14" s="15"/>
      <c r="L14" s="15"/>
      <c r="M14" s="15"/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15"/>
      <c r="Z14" s="115"/>
      <c r="AA14" s="115"/>
      <c r="AB14" s="115"/>
      <c r="AC14" s="115"/>
      <c r="AD14" s="115"/>
      <c r="AE14" s="115"/>
      <c r="AF14" s="115"/>
    </row>
    <row r="15" spans="1:32" ht="15">
      <c r="A15" s="7" t="s">
        <v>74</v>
      </c>
      <c r="B15" s="28"/>
      <c r="C15" s="28"/>
      <c r="D15" s="28"/>
      <c r="E15" s="28"/>
      <c r="F15" s="28"/>
      <c r="G15" s="6">
        <f t="shared" si="1"/>
        <v>0</v>
      </c>
      <c r="H15" s="11">
        <f t="shared" si="2"/>
        <v>0</v>
      </c>
      <c r="I15" s="17">
        <f t="shared" si="0"/>
        <v>7000</v>
      </c>
      <c r="J15" s="15"/>
      <c r="K15" s="15"/>
      <c r="L15" s="15"/>
      <c r="M15" s="15"/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15"/>
      <c r="Z15" s="114"/>
      <c r="AA15" s="115"/>
      <c r="AB15" s="115"/>
      <c r="AC15" s="115"/>
      <c r="AD15" s="115"/>
      <c r="AE15" s="115"/>
      <c r="AF15" s="115"/>
    </row>
    <row r="16" spans="1:32" ht="15">
      <c r="A16" s="7" t="s">
        <v>75</v>
      </c>
      <c r="B16" s="28"/>
      <c r="C16" s="28"/>
      <c r="D16" s="28"/>
      <c r="E16" s="28"/>
      <c r="F16" s="28"/>
      <c r="G16" s="6">
        <f t="shared" si="1"/>
        <v>0</v>
      </c>
      <c r="H16" s="11">
        <f t="shared" si="2"/>
        <v>0</v>
      </c>
      <c r="I16" s="17">
        <f t="shared" si="0"/>
        <v>7000</v>
      </c>
      <c r="J16" s="15"/>
      <c r="K16" s="15"/>
      <c r="L16" s="15"/>
      <c r="M16" s="15"/>
      <c r="N16" s="1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15"/>
      <c r="Z16" s="115"/>
      <c r="AA16" s="115"/>
      <c r="AB16" s="115"/>
      <c r="AC16" s="115"/>
      <c r="AD16" s="115"/>
      <c r="AE16" s="115"/>
      <c r="AF16" s="115"/>
    </row>
    <row r="17" spans="1:32" ht="15">
      <c r="A17" s="8" t="s">
        <v>0</v>
      </c>
      <c r="B17" s="18">
        <f>SUM(B5:B16)</f>
        <v>0</v>
      </c>
      <c r="C17" s="18">
        <f>SUM(C5:C16)</f>
        <v>0</v>
      </c>
      <c r="D17" s="18">
        <f>SUM(D5:D16)</f>
        <v>0</v>
      </c>
      <c r="E17" s="18">
        <f>SUM(E5:E16)</f>
        <v>0</v>
      </c>
      <c r="F17" s="18">
        <f>SUM(F5:F16)</f>
        <v>0</v>
      </c>
      <c r="G17" s="18">
        <f>SUM(G5:G16)</f>
        <v>0</v>
      </c>
      <c r="H17" s="18">
        <f>SUM(H5:H16)</f>
        <v>0</v>
      </c>
      <c r="I17" s="8"/>
      <c r="J17" s="18">
        <f>SUM(J5:J16)</f>
        <v>0</v>
      </c>
      <c r="K17" s="18">
        <f>SUM(K5:K16)</f>
        <v>0</v>
      </c>
      <c r="L17" s="18">
        <f>SUM(L5:L16)</f>
        <v>0</v>
      </c>
      <c r="M17" s="18">
        <f>SUM(M5:M16)</f>
        <v>0</v>
      </c>
      <c r="N17" s="18">
        <f>SUM(N5:N16)</f>
        <v>0</v>
      </c>
      <c r="O17" s="18">
        <f>SUM(O5:O16)</f>
        <v>0</v>
      </c>
      <c r="P17" s="18">
        <f>SUM(P5:P16)</f>
        <v>0</v>
      </c>
      <c r="Q17" s="18">
        <f>SUM(Q5:Q16)</f>
        <v>0</v>
      </c>
      <c r="R17" s="18">
        <f>SUM(R5:R16)</f>
        <v>0</v>
      </c>
      <c r="S17" s="18">
        <f>SUM(S5:S16)</f>
        <v>0</v>
      </c>
      <c r="T17" s="18">
        <f>SUM(T5:T16)</f>
        <v>0</v>
      </c>
      <c r="U17" s="18">
        <f>SUM(U5:U16)</f>
        <v>0</v>
      </c>
      <c r="V17" s="18">
        <f>SUM(V5:V16)</f>
        <v>0</v>
      </c>
      <c r="W17" s="18">
        <f>SUM(W5:W16)</f>
        <v>0</v>
      </c>
      <c r="X17" s="18">
        <f>SUM(X5:X16)</f>
        <v>0</v>
      </c>
      <c r="Y17" s="18">
        <f>SUM(Y5:Y16)</f>
        <v>0</v>
      </c>
      <c r="Z17" s="18">
        <f>SUM(Z5:Z16)</f>
        <v>0</v>
      </c>
      <c r="AA17" s="18">
        <f>SUM(AA5:AA16)</f>
        <v>0</v>
      </c>
      <c r="AB17" s="18">
        <f>SUM(AB5:AB16)</f>
        <v>0</v>
      </c>
      <c r="AC17" s="18">
        <f>SUM(AC5:AC16)</f>
        <v>0</v>
      </c>
      <c r="AD17" s="18">
        <f>SUM(AD5:AD16)</f>
        <v>0</v>
      </c>
      <c r="AE17" s="18">
        <f>SUM(AE5:AE16)</f>
        <v>0</v>
      </c>
      <c r="AF17" s="18">
        <f>SUM(AF5:AF16)</f>
        <v>0</v>
      </c>
    </row>
    <row r="18" spans="1:32" s="164" customFormat="1" ht="37.5" thickBot="1">
      <c r="A18" s="167" t="s">
        <v>168</v>
      </c>
      <c r="B18" s="163">
        <v>100000</v>
      </c>
      <c r="C18" s="163">
        <v>60000</v>
      </c>
      <c r="D18" s="163">
        <v>10000</v>
      </c>
      <c r="E18" s="163"/>
      <c r="F18" s="163"/>
      <c r="G18" s="163">
        <f>SUM(B18:F18)</f>
        <v>170000</v>
      </c>
      <c r="H18" s="163">
        <f>SUM(J18:AF18)</f>
        <v>81000</v>
      </c>
      <c r="I18" s="163">
        <f>I4+G18-H18</f>
        <v>96000</v>
      </c>
      <c r="J18" s="163">
        <v>15000</v>
      </c>
      <c r="K18" s="163">
        <v>3000</v>
      </c>
      <c r="L18" s="163">
        <v>1000</v>
      </c>
      <c r="M18" s="163">
        <v>4000</v>
      </c>
      <c r="N18" s="163">
        <v>1000</v>
      </c>
      <c r="O18" s="163">
        <v>1000</v>
      </c>
      <c r="P18" s="163">
        <v>6000</v>
      </c>
      <c r="Q18" s="163"/>
      <c r="R18" s="163"/>
      <c r="S18" s="163">
        <v>50000</v>
      </c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</row>
    <row r="19" spans="1:32" ht="15">
      <c r="A19" s="1"/>
      <c r="B19" s="1"/>
      <c r="C19" s="1"/>
      <c r="D19" s="1"/>
      <c r="E19" s="1"/>
      <c r="F19" s="1"/>
      <c r="G19" s="1"/>
      <c r="H19" s="9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50" t="s">
        <v>145</v>
      </c>
      <c r="Z19" s="119" t="s">
        <v>2</v>
      </c>
      <c r="AA19" s="121">
        <f>SUM(Y18:AF18)</f>
        <v>0</v>
      </c>
      <c r="AB19" s="1"/>
      <c r="AC19" s="1"/>
      <c r="AD19" s="1"/>
      <c r="AE19" s="1"/>
      <c r="AF19" s="1"/>
    </row>
    <row r="20" spans="1:32" ht="15.75" thickBot="1">
      <c r="A20" s="1"/>
      <c r="B20" s="1"/>
      <c r="C20" s="1"/>
      <c r="D20" s="1"/>
      <c r="E20" s="1"/>
      <c r="F20" s="1"/>
      <c r="G20" s="1"/>
      <c r="H20" s="9"/>
      <c r="I20" s="1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9"/>
      <c r="V20" s="1"/>
      <c r="W20" s="1"/>
      <c r="X20" s="1"/>
      <c r="Y20" s="151"/>
      <c r="Z20" s="120" t="s">
        <v>146</v>
      </c>
      <c r="AA20" s="122">
        <f>SUM(Y17:AF17)</f>
        <v>0</v>
      </c>
      <c r="AB20" s="1"/>
      <c r="AC20" s="1"/>
      <c r="AD20" s="1"/>
      <c r="AE20" s="1"/>
      <c r="AF20" s="1"/>
    </row>
    <row r="21" spans="1:32" ht="15">
      <c r="A21" s="1"/>
      <c r="B21" s="1"/>
      <c r="C21" s="1"/>
      <c r="D21" s="1"/>
      <c r="E21" s="1"/>
      <c r="F21" s="1"/>
      <c r="G21" s="1"/>
      <c r="H21" s="1"/>
      <c r="I21" s="1"/>
      <c r="J21" s="9"/>
      <c r="K21" s="1"/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1"/>
      <c r="B23" s="1"/>
      <c r="C23" s="1"/>
      <c r="D23" s="1"/>
      <c r="E23" s="1"/>
      <c r="F23" s="1"/>
      <c r="G23" s="1"/>
      <c r="H23" s="9"/>
      <c r="I23" s="1"/>
      <c r="J23" s="9"/>
      <c r="K23" s="1"/>
      <c r="L23" s="1"/>
      <c r="M23" s="1"/>
      <c r="N23" s="1"/>
      <c r="O23" s="1"/>
      <c r="P23" s="1"/>
      <c r="Q23" s="1"/>
      <c r="R23" s="9"/>
      <c r="S23" s="1"/>
      <c r="T23" s="1"/>
      <c r="U23" s="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1"/>
      <c r="B24" s="1"/>
      <c r="C24" s="1"/>
      <c r="D24" s="1"/>
      <c r="E24" s="9"/>
      <c r="F24" s="1"/>
      <c r="G24" s="1"/>
      <c r="H24" s="1"/>
      <c r="I24" s="1"/>
      <c r="J24" s="9"/>
      <c r="K24" s="9"/>
      <c r="L24" s="9"/>
      <c r="M24" s="1"/>
      <c r="N24" s="9"/>
      <c r="O24" s="1"/>
      <c r="P24" s="1"/>
      <c r="Q24" s="1"/>
      <c r="R24" s="9"/>
      <c r="S24" s="1"/>
      <c r="T24" s="1"/>
      <c r="U24" s="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0"/>
      <c r="X27" s="1"/>
      <c r="Y27" s="1"/>
      <c r="Z27" s="1"/>
      <c r="AA27" s="1"/>
      <c r="AB27" s="1"/>
      <c r="AC27" s="1"/>
      <c r="AD27" s="1"/>
      <c r="AE27" s="1"/>
      <c r="AF27" s="1"/>
    </row>
    <row r="29" spans="8:23" ht="15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0"/>
    </row>
    <row r="30" spans="8:23" ht="15"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0"/>
    </row>
    <row r="35" spans="8:23" ht="15">
      <c r="H35" s="9">
        <v>0</v>
      </c>
      <c r="I35" s="1"/>
      <c r="J35" s="1"/>
      <c r="K35" s="1"/>
      <c r="L35" s="1"/>
      <c r="M35" s="1"/>
      <c r="N35" s="9"/>
      <c r="O35" s="1"/>
      <c r="P35" s="1"/>
      <c r="Q35" s="9"/>
      <c r="R35" s="1"/>
      <c r="S35" s="1"/>
      <c r="T35" s="1"/>
      <c r="U35" s="1"/>
      <c r="V35" s="1"/>
      <c r="W35" s="1"/>
    </row>
    <row r="36" spans="8:23" ht="15">
      <c r="H36" s="1"/>
      <c r="I36" s="1"/>
      <c r="J36" s="1"/>
      <c r="K36" s="1"/>
      <c r="L36" s="1"/>
      <c r="M36" s="1"/>
      <c r="N36" s="1"/>
      <c r="O36" s="1"/>
      <c r="P36" s="1"/>
      <c r="Q36" s="9"/>
      <c r="R36" s="1"/>
      <c r="S36" s="1"/>
      <c r="T36" s="1"/>
      <c r="U36" s="1"/>
      <c r="V36" s="1"/>
      <c r="W36" s="1"/>
    </row>
  </sheetData>
  <sheetProtection/>
  <mergeCells count="5">
    <mergeCell ref="A3:A4"/>
    <mergeCell ref="B3:F3"/>
    <mergeCell ref="G3:G4"/>
    <mergeCell ref="H3:H4"/>
    <mergeCell ref="Y19:Y2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="96" zoomScaleNormal="96" zoomScalePageLayoutView="0" workbookViewId="0" topLeftCell="A1">
      <pane xSplit="2" ySplit="4" topLeftCell="C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6" sqref="D16"/>
    </sheetView>
  </sheetViews>
  <sheetFormatPr defaultColWidth="9.140625" defaultRowHeight="15"/>
  <cols>
    <col min="1" max="1" width="10.8515625" style="0" customWidth="1"/>
    <col min="2" max="2" width="11.140625" style="0" customWidth="1"/>
    <col min="3" max="3" width="12.00390625" style="0" customWidth="1"/>
    <col min="4" max="4" width="11.421875" style="0" customWidth="1"/>
    <col min="5" max="5" width="12.7109375" style="82" customWidth="1"/>
    <col min="6" max="6" width="11.28125" style="82" customWidth="1"/>
    <col min="7" max="7" width="12.8515625" style="82" bestFit="1" customWidth="1"/>
    <col min="8" max="8" width="12.57421875" style="59" customWidth="1"/>
    <col min="9" max="9" width="12.140625" style="59" customWidth="1"/>
    <col min="10" max="10" width="13.00390625" style="59" customWidth="1"/>
    <col min="11" max="11" width="12.8515625" style="60" customWidth="1"/>
    <col min="12" max="12" width="10.57421875" style="60" bestFit="1" customWidth="1"/>
    <col min="13" max="15" width="11.00390625" style="60" customWidth="1"/>
    <col min="16" max="16" width="14.00390625" style="60" customWidth="1"/>
  </cols>
  <sheetData>
    <row r="1" ht="15">
      <c r="C1" s="58" t="s">
        <v>64</v>
      </c>
    </row>
    <row r="2" spans="5:16" ht="15">
      <c r="E2" s="152" t="s">
        <v>65</v>
      </c>
      <c r="F2" s="152"/>
      <c r="G2" s="152"/>
      <c r="H2" s="153" t="s">
        <v>66</v>
      </c>
      <c r="I2" s="153"/>
      <c r="J2" s="153"/>
      <c r="K2" s="154" t="s">
        <v>167</v>
      </c>
      <c r="L2" s="154"/>
      <c r="M2" s="154"/>
      <c r="N2" s="154"/>
      <c r="O2" s="154"/>
      <c r="P2" s="154"/>
    </row>
    <row r="3" spans="5:10" ht="15">
      <c r="E3" s="83" t="s">
        <v>67</v>
      </c>
      <c r="F3" s="83" t="s">
        <v>68</v>
      </c>
      <c r="G3" s="83" t="s">
        <v>69</v>
      </c>
      <c r="H3" s="61" t="s">
        <v>67</v>
      </c>
      <c r="I3" s="61" t="s">
        <v>68</v>
      </c>
      <c r="J3" s="61" t="s">
        <v>69</v>
      </c>
    </row>
    <row r="4" spans="1:16" ht="77.25" customHeight="1" thickBot="1">
      <c r="A4" s="62" t="s">
        <v>126</v>
      </c>
      <c r="B4" s="62" t="s">
        <v>127</v>
      </c>
      <c r="C4" s="62" t="s">
        <v>165</v>
      </c>
      <c r="D4" s="62" t="s">
        <v>166</v>
      </c>
      <c r="E4" s="84">
        <v>0.01</v>
      </c>
      <c r="F4" s="84">
        <v>0.02</v>
      </c>
      <c r="G4" s="84">
        <v>0.15</v>
      </c>
      <c r="H4" s="63" t="s">
        <v>70</v>
      </c>
      <c r="I4" s="63" t="s">
        <v>164</v>
      </c>
      <c r="J4" s="63" t="s">
        <v>128</v>
      </c>
      <c r="K4" s="64" t="s">
        <v>161</v>
      </c>
      <c r="L4" s="64" t="s">
        <v>162</v>
      </c>
      <c r="M4" s="64" t="s">
        <v>72</v>
      </c>
      <c r="N4" s="64" t="s">
        <v>34</v>
      </c>
      <c r="O4" s="64" t="s">
        <v>22</v>
      </c>
      <c r="P4" s="64" t="s">
        <v>163</v>
      </c>
    </row>
    <row r="5" spans="2:16" ht="15.75" customHeight="1" thickTop="1">
      <c r="B5" s="65"/>
      <c r="C5" s="66"/>
      <c r="D5" s="66"/>
      <c r="E5" s="155"/>
      <c r="F5" s="156"/>
      <c r="G5" s="157"/>
      <c r="H5" s="67"/>
      <c r="I5" s="67"/>
      <c r="J5" s="67"/>
      <c r="K5" s="68"/>
      <c r="L5" s="68"/>
      <c r="M5" s="68"/>
      <c r="N5" s="68"/>
      <c r="O5" s="68"/>
      <c r="P5" s="68"/>
    </row>
    <row r="6" spans="2:16" ht="15">
      <c r="B6" s="69" t="s">
        <v>73</v>
      </c>
      <c r="C6" s="70"/>
      <c r="D6" s="71"/>
      <c r="E6" s="85"/>
      <c r="F6" s="85"/>
      <c r="G6" s="86"/>
      <c r="H6" s="72"/>
      <c r="I6" s="72"/>
      <c r="J6" s="72"/>
      <c r="K6" s="73"/>
      <c r="L6" s="73"/>
      <c r="M6" s="73"/>
      <c r="N6" s="73"/>
      <c r="O6" s="73"/>
      <c r="P6" s="73"/>
    </row>
    <row r="7" spans="2:16" ht="15">
      <c r="B7" s="74" t="s">
        <v>75</v>
      </c>
      <c r="C7" s="75"/>
      <c r="D7" s="76"/>
      <c r="E7" s="87">
        <f>E6+H7</f>
        <v>0</v>
      </c>
      <c r="F7" s="87">
        <f>F6+I7</f>
        <v>0</v>
      </c>
      <c r="G7" s="87">
        <f>J7</f>
        <v>0</v>
      </c>
      <c r="H7" s="77"/>
      <c r="I7" s="77"/>
      <c r="J7" s="77"/>
      <c r="K7" s="78"/>
      <c r="L7" s="78"/>
      <c r="M7" s="78"/>
      <c r="N7" s="78"/>
      <c r="O7" s="78"/>
      <c r="P7" s="78"/>
    </row>
    <row r="8" spans="2:16" ht="15">
      <c r="B8" s="74" t="s">
        <v>76</v>
      </c>
      <c r="C8" s="75"/>
      <c r="D8" s="76"/>
      <c r="E8" s="87">
        <f>E7+E7*1%/12+H8</f>
        <v>0</v>
      </c>
      <c r="F8" s="87">
        <f>F7+F7*2%/12+I8</f>
        <v>0</v>
      </c>
      <c r="G8" s="87">
        <f>G7+G7*15%/12+J8</f>
        <v>0</v>
      </c>
      <c r="H8" s="77"/>
      <c r="I8" s="77"/>
      <c r="J8" s="77"/>
      <c r="K8" s="78"/>
      <c r="L8" s="78"/>
      <c r="M8" s="78"/>
      <c r="N8" s="78"/>
      <c r="O8" s="78"/>
      <c r="P8" s="78"/>
    </row>
    <row r="9" spans="1:16" s="79" customFormat="1" ht="15">
      <c r="A9"/>
      <c r="B9" s="74" t="s">
        <v>77</v>
      </c>
      <c r="C9" s="75"/>
      <c r="D9" s="76"/>
      <c r="E9" s="87">
        <f aca="true" t="shared" si="0" ref="E9:E19">E8+E8*1%/12+H9</f>
        <v>0</v>
      </c>
      <c r="F9" s="87">
        <f aca="true" t="shared" si="1" ref="F9:F19">F8+F8*2%/12+I9</f>
        <v>0</v>
      </c>
      <c r="G9" s="87">
        <f aca="true" t="shared" si="2" ref="G9:G19">G8+G8*15%/12+J9</f>
        <v>0</v>
      </c>
      <c r="H9" s="77"/>
      <c r="I9" s="77"/>
      <c r="J9" s="77"/>
      <c r="K9" s="78"/>
      <c r="L9" s="78"/>
      <c r="M9" s="78"/>
      <c r="N9" s="78"/>
      <c r="O9" s="78"/>
      <c r="P9" s="78"/>
    </row>
    <row r="10" spans="2:16" ht="15">
      <c r="B10" s="74" t="s">
        <v>78</v>
      </c>
      <c r="C10" s="75"/>
      <c r="D10" s="76"/>
      <c r="E10" s="87">
        <f t="shared" si="0"/>
        <v>0</v>
      </c>
      <c r="F10" s="87">
        <f t="shared" si="1"/>
        <v>0</v>
      </c>
      <c r="G10" s="87">
        <f t="shared" si="2"/>
        <v>0</v>
      </c>
      <c r="H10" s="77"/>
      <c r="I10" s="77"/>
      <c r="J10" s="77"/>
      <c r="K10" s="78"/>
      <c r="L10" s="78"/>
      <c r="M10" s="78"/>
      <c r="N10" s="78"/>
      <c r="O10" s="78"/>
      <c r="P10" s="78"/>
    </row>
    <row r="11" spans="2:16" ht="15">
      <c r="B11" s="74" t="s">
        <v>79</v>
      </c>
      <c r="C11" s="75"/>
      <c r="D11" s="76"/>
      <c r="E11" s="87">
        <f t="shared" si="0"/>
        <v>0</v>
      </c>
      <c r="F11" s="87">
        <f t="shared" si="1"/>
        <v>0</v>
      </c>
      <c r="G11" s="87">
        <f t="shared" si="2"/>
        <v>0</v>
      </c>
      <c r="H11" s="77"/>
      <c r="I11" s="77"/>
      <c r="J11" s="77"/>
      <c r="K11" s="78"/>
      <c r="L11" s="78"/>
      <c r="M11" s="78"/>
      <c r="N11" s="78"/>
      <c r="O11" s="78"/>
      <c r="P11" s="78"/>
    </row>
    <row r="12" spans="2:16" ht="15">
      <c r="B12" s="74" t="s">
        <v>80</v>
      </c>
      <c r="C12" s="75"/>
      <c r="D12" s="76"/>
      <c r="E12" s="87">
        <f t="shared" si="0"/>
        <v>0</v>
      </c>
      <c r="F12" s="87">
        <f t="shared" si="1"/>
        <v>0</v>
      </c>
      <c r="G12" s="87">
        <f t="shared" si="2"/>
        <v>0</v>
      </c>
      <c r="H12" s="77"/>
      <c r="I12" s="77"/>
      <c r="J12" s="77"/>
      <c r="K12" s="78"/>
      <c r="L12" s="78"/>
      <c r="M12" s="78"/>
      <c r="N12" s="78"/>
      <c r="O12" s="78"/>
      <c r="P12" s="78"/>
    </row>
    <row r="13" spans="2:16" ht="15">
      <c r="B13" s="74" t="s">
        <v>81</v>
      </c>
      <c r="C13" s="75"/>
      <c r="D13" s="76"/>
      <c r="E13" s="87">
        <f t="shared" si="0"/>
        <v>0</v>
      </c>
      <c r="F13" s="87">
        <f t="shared" si="1"/>
        <v>0</v>
      </c>
      <c r="G13" s="87">
        <f t="shared" si="2"/>
        <v>0</v>
      </c>
      <c r="H13" s="77"/>
      <c r="I13" s="77"/>
      <c r="J13" s="77"/>
      <c r="K13" s="78"/>
      <c r="L13" s="78"/>
      <c r="M13" s="78"/>
      <c r="N13" s="78"/>
      <c r="O13" s="78"/>
      <c r="P13" s="78"/>
    </row>
    <row r="14" spans="2:16" ht="15">
      <c r="B14" s="74" t="s">
        <v>82</v>
      </c>
      <c r="C14" s="75"/>
      <c r="D14" s="76"/>
      <c r="E14" s="87">
        <f t="shared" si="0"/>
        <v>0</v>
      </c>
      <c r="F14" s="87">
        <f t="shared" si="1"/>
        <v>0</v>
      </c>
      <c r="G14" s="87">
        <f t="shared" si="2"/>
        <v>0</v>
      </c>
      <c r="H14" s="77"/>
      <c r="I14" s="77"/>
      <c r="J14" s="77"/>
      <c r="K14" s="78"/>
      <c r="L14" s="78"/>
      <c r="M14" s="78"/>
      <c r="N14" s="78"/>
      <c r="O14" s="78"/>
      <c r="P14" s="78"/>
    </row>
    <row r="15" spans="2:16" ht="15">
      <c r="B15" s="74" t="s">
        <v>83</v>
      </c>
      <c r="C15" s="75"/>
      <c r="D15" s="76"/>
      <c r="E15" s="87">
        <f t="shared" si="0"/>
        <v>0</v>
      </c>
      <c r="F15" s="87">
        <f t="shared" si="1"/>
        <v>0</v>
      </c>
      <c r="G15" s="87">
        <f t="shared" si="2"/>
        <v>0</v>
      </c>
      <c r="H15" s="77"/>
      <c r="I15" s="77"/>
      <c r="J15" s="77"/>
      <c r="K15" s="78"/>
      <c r="L15" s="78"/>
      <c r="M15" s="78"/>
      <c r="N15" s="78"/>
      <c r="O15" s="78"/>
      <c r="P15" s="78"/>
    </row>
    <row r="16" spans="2:16" ht="15">
      <c r="B16" s="74" t="s">
        <v>84</v>
      </c>
      <c r="C16" s="75"/>
      <c r="D16" s="76"/>
      <c r="E16" s="87">
        <f t="shared" si="0"/>
        <v>0</v>
      </c>
      <c r="F16" s="87">
        <f t="shared" si="1"/>
        <v>0</v>
      </c>
      <c r="G16" s="87">
        <f t="shared" si="2"/>
        <v>0</v>
      </c>
      <c r="H16" s="77"/>
      <c r="I16" s="77"/>
      <c r="J16" s="77"/>
      <c r="K16" s="78"/>
      <c r="L16" s="78"/>
      <c r="M16" s="78"/>
      <c r="N16" s="78"/>
      <c r="O16" s="78"/>
      <c r="P16" s="78"/>
    </row>
    <row r="17" spans="2:16" ht="15">
      <c r="B17" s="74" t="s">
        <v>85</v>
      </c>
      <c r="C17" s="75"/>
      <c r="D17" s="76"/>
      <c r="E17" s="87">
        <f t="shared" si="0"/>
        <v>0</v>
      </c>
      <c r="F17" s="87">
        <f t="shared" si="1"/>
        <v>0</v>
      </c>
      <c r="G17" s="87">
        <f t="shared" si="2"/>
        <v>0</v>
      </c>
      <c r="H17" s="77"/>
      <c r="I17" s="77"/>
      <c r="J17" s="77"/>
      <c r="K17" s="78"/>
      <c r="L17" s="78"/>
      <c r="M17" s="78"/>
      <c r="N17" s="78"/>
      <c r="O17" s="78"/>
      <c r="P17" s="78"/>
    </row>
    <row r="18" spans="2:16" ht="15">
      <c r="B18" s="74" t="s">
        <v>74</v>
      </c>
      <c r="C18" s="75"/>
      <c r="D18" s="76"/>
      <c r="E18" s="87">
        <f t="shared" si="0"/>
        <v>0</v>
      </c>
      <c r="F18" s="87">
        <f t="shared" si="1"/>
        <v>0</v>
      </c>
      <c r="G18" s="87">
        <f t="shared" si="2"/>
        <v>0</v>
      </c>
      <c r="H18" s="77"/>
      <c r="I18" s="77"/>
      <c r="J18" s="77"/>
      <c r="K18" s="78"/>
      <c r="L18" s="78"/>
      <c r="M18" s="78"/>
      <c r="N18" s="78"/>
      <c r="O18" s="78"/>
      <c r="P18" s="78"/>
    </row>
    <row r="19" spans="2:16" ht="15">
      <c r="B19" s="74" t="s">
        <v>75</v>
      </c>
      <c r="C19" s="75"/>
      <c r="D19" s="76"/>
      <c r="E19" s="87">
        <f t="shared" si="0"/>
        <v>0</v>
      </c>
      <c r="F19" s="87">
        <f t="shared" si="1"/>
        <v>0</v>
      </c>
      <c r="G19" s="87">
        <f t="shared" si="2"/>
        <v>0</v>
      </c>
      <c r="H19" s="77"/>
      <c r="I19" s="77"/>
      <c r="J19" s="77"/>
      <c r="K19" s="78"/>
      <c r="L19" s="78"/>
      <c r="M19" s="78"/>
      <c r="N19" s="78"/>
      <c r="O19" s="78"/>
      <c r="P19" s="78"/>
    </row>
    <row r="20" spans="2:16" ht="15">
      <c r="B20" s="74">
        <v>2018</v>
      </c>
      <c r="C20" s="75"/>
      <c r="D20" s="76"/>
      <c r="E20" s="87">
        <f>E19*1.01+H20</f>
        <v>0</v>
      </c>
      <c r="F20" s="87">
        <f>F19*1.02+I20</f>
        <v>0</v>
      </c>
      <c r="G20" s="87">
        <f>G19*1.15+J20</f>
        <v>0</v>
      </c>
      <c r="H20" s="77"/>
      <c r="I20" s="77"/>
      <c r="J20" s="77"/>
      <c r="K20" s="78"/>
      <c r="L20" s="78"/>
      <c r="M20" s="78"/>
      <c r="N20" s="78"/>
      <c r="O20" s="78"/>
      <c r="P20" s="78"/>
    </row>
    <row r="21" spans="2:16" ht="15">
      <c r="B21" s="74">
        <v>2019</v>
      </c>
      <c r="C21" s="75"/>
      <c r="D21" s="76"/>
      <c r="E21" s="87">
        <f aca="true" t="shared" si="3" ref="E21:E59">E20*1.01+H21</f>
        <v>0</v>
      </c>
      <c r="F21" s="87">
        <f aca="true" t="shared" si="4" ref="F21:F59">F20*1.02+I21</f>
        <v>0</v>
      </c>
      <c r="G21" s="87">
        <f aca="true" t="shared" si="5" ref="G21:G58">G20*1.15+J21</f>
        <v>0</v>
      </c>
      <c r="H21" s="77"/>
      <c r="I21" s="77"/>
      <c r="J21" s="77"/>
      <c r="K21" s="78"/>
      <c r="L21" s="78"/>
      <c r="M21" s="78"/>
      <c r="N21" s="78"/>
      <c r="O21" s="78"/>
      <c r="P21" s="78"/>
    </row>
    <row r="22" spans="2:16" ht="15">
      <c r="B22" s="74">
        <v>2020</v>
      </c>
      <c r="C22" s="75"/>
      <c r="D22" s="76"/>
      <c r="E22" s="87">
        <f t="shared" si="3"/>
        <v>0</v>
      </c>
      <c r="F22" s="87">
        <f t="shared" si="4"/>
        <v>0</v>
      </c>
      <c r="G22" s="87">
        <f t="shared" si="5"/>
        <v>0</v>
      </c>
      <c r="H22" s="77"/>
      <c r="I22" s="77"/>
      <c r="J22" s="77"/>
      <c r="K22" s="78"/>
      <c r="L22" s="78"/>
      <c r="M22" s="78"/>
      <c r="N22" s="78"/>
      <c r="O22" s="78"/>
      <c r="P22" s="78"/>
    </row>
    <row r="23" spans="2:16" ht="15">
      <c r="B23" s="74">
        <v>2021</v>
      </c>
      <c r="C23" s="75"/>
      <c r="D23" s="76"/>
      <c r="E23" s="87">
        <f t="shared" si="3"/>
        <v>0</v>
      </c>
      <c r="F23" s="87">
        <f t="shared" si="4"/>
        <v>0</v>
      </c>
      <c r="G23" s="87">
        <f t="shared" si="5"/>
        <v>0</v>
      </c>
      <c r="H23" s="77"/>
      <c r="I23" s="77"/>
      <c r="J23" s="77"/>
      <c r="K23" s="78"/>
      <c r="L23" s="78"/>
      <c r="M23" s="78"/>
      <c r="N23" s="78"/>
      <c r="O23" s="78"/>
      <c r="P23" s="78"/>
    </row>
    <row r="24" spans="2:16" ht="15">
      <c r="B24" s="74">
        <v>2022</v>
      </c>
      <c r="C24" s="75"/>
      <c r="D24" s="76"/>
      <c r="E24" s="87">
        <f t="shared" si="3"/>
        <v>0</v>
      </c>
      <c r="F24" s="87">
        <f t="shared" si="4"/>
        <v>0</v>
      </c>
      <c r="G24" s="87">
        <f t="shared" si="5"/>
        <v>0</v>
      </c>
      <c r="H24" s="77"/>
      <c r="I24" s="77"/>
      <c r="J24" s="77"/>
      <c r="K24" s="78"/>
      <c r="L24" s="78"/>
      <c r="M24" s="78"/>
      <c r="N24" s="78"/>
      <c r="O24" s="78"/>
      <c r="P24" s="78"/>
    </row>
    <row r="25" spans="2:16" ht="15">
      <c r="B25" s="74">
        <v>2023</v>
      </c>
      <c r="C25" s="75"/>
      <c r="D25" s="76"/>
      <c r="E25" s="87">
        <f t="shared" si="3"/>
        <v>0</v>
      </c>
      <c r="F25" s="87">
        <f t="shared" si="4"/>
        <v>0</v>
      </c>
      <c r="G25" s="87">
        <f t="shared" si="5"/>
        <v>0</v>
      </c>
      <c r="H25" s="77"/>
      <c r="I25" s="77"/>
      <c r="J25" s="77"/>
      <c r="K25" s="78"/>
      <c r="L25" s="78"/>
      <c r="M25" s="78"/>
      <c r="N25" s="78"/>
      <c r="O25" s="78"/>
      <c r="P25" s="78"/>
    </row>
    <row r="26" spans="2:16" ht="15">
      <c r="B26" s="74">
        <v>2024</v>
      </c>
      <c r="C26" s="75"/>
      <c r="D26" s="76"/>
      <c r="E26" s="87">
        <f t="shared" si="3"/>
        <v>0</v>
      </c>
      <c r="F26" s="87">
        <f t="shared" si="4"/>
        <v>0</v>
      </c>
      <c r="G26" s="87">
        <f t="shared" si="5"/>
        <v>0</v>
      </c>
      <c r="H26" s="77"/>
      <c r="I26" s="77"/>
      <c r="J26" s="77"/>
      <c r="K26" s="78"/>
      <c r="L26" s="78"/>
      <c r="M26" s="78"/>
      <c r="N26" s="78"/>
      <c r="O26" s="78"/>
      <c r="P26" s="78"/>
    </row>
    <row r="27" spans="2:16" ht="15">
      <c r="B27" s="74">
        <v>2025</v>
      </c>
      <c r="C27" s="75"/>
      <c r="D27" s="76"/>
      <c r="E27" s="87">
        <f t="shared" si="3"/>
        <v>0</v>
      </c>
      <c r="F27" s="87">
        <f t="shared" si="4"/>
        <v>0</v>
      </c>
      <c r="G27" s="87">
        <f t="shared" si="5"/>
        <v>0</v>
      </c>
      <c r="H27" s="77"/>
      <c r="I27" s="77"/>
      <c r="J27" s="77"/>
      <c r="K27" s="78"/>
      <c r="L27" s="78"/>
      <c r="M27" s="78"/>
      <c r="N27" s="78"/>
      <c r="O27" s="78"/>
      <c r="P27" s="78"/>
    </row>
    <row r="28" spans="2:16" ht="15">
      <c r="B28" s="74">
        <v>2026</v>
      </c>
      <c r="C28" s="75"/>
      <c r="D28" s="76"/>
      <c r="E28" s="87">
        <f t="shared" si="3"/>
        <v>0</v>
      </c>
      <c r="F28" s="87">
        <f t="shared" si="4"/>
        <v>0</v>
      </c>
      <c r="G28" s="87">
        <f t="shared" si="5"/>
        <v>0</v>
      </c>
      <c r="H28" s="77"/>
      <c r="I28" s="77"/>
      <c r="J28" s="77"/>
      <c r="K28" s="78"/>
      <c r="L28" s="78"/>
      <c r="M28" s="78"/>
      <c r="N28" s="78"/>
      <c r="O28" s="78"/>
      <c r="P28" s="78"/>
    </row>
    <row r="29" spans="2:16" ht="15">
      <c r="B29" s="74">
        <v>2027</v>
      </c>
      <c r="C29" s="75"/>
      <c r="D29" s="76"/>
      <c r="E29" s="87">
        <f t="shared" si="3"/>
        <v>0</v>
      </c>
      <c r="F29" s="87">
        <f t="shared" si="4"/>
        <v>0</v>
      </c>
      <c r="G29" s="87">
        <f t="shared" si="5"/>
        <v>0</v>
      </c>
      <c r="H29" s="77"/>
      <c r="I29" s="77"/>
      <c r="J29" s="77"/>
      <c r="K29" s="78"/>
      <c r="L29" s="78"/>
      <c r="M29" s="78"/>
      <c r="N29" s="78"/>
      <c r="O29" s="78"/>
      <c r="P29" s="78"/>
    </row>
    <row r="30" spans="2:16" ht="15">
      <c r="B30" s="74">
        <v>2028</v>
      </c>
      <c r="C30" s="75"/>
      <c r="D30" s="76"/>
      <c r="E30" s="87">
        <f t="shared" si="3"/>
        <v>0</v>
      </c>
      <c r="F30" s="87">
        <f t="shared" si="4"/>
        <v>0</v>
      </c>
      <c r="G30" s="87">
        <f t="shared" si="5"/>
        <v>0</v>
      </c>
      <c r="H30" s="77"/>
      <c r="I30" s="77"/>
      <c r="J30" s="77"/>
      <c r="K30" s="78"/>
      <c r="L30" s="78"/>
      <c r="M30" s="78"/>
      <c r="N30" s="78"/>
      <c r="O30" s="78"/>
      <c r="P30" s="78"/>
    </row>
    <row r="31" spans="2:16" ht="15">
      <c r="B31" s="74">
        <v>2029</v>
      </c>
      <c r="C31" s="75"/>
      <c r="D31" s="76"/>
      <c r="E31" s="87">
        <f t="shared" si="3"/>
        <v>0</v>
      </c>
      <c r="F31" s="87">
        <f t="shared" si="4"/>
        <v>0</v>
      </c>
      <c r="G31" s="87">
        <f t="shared" si="5"/>
        <v>0</v>
      </c>
      <c r="H31" s="77"/>
      <c r="I31" s="77"/>
      <c r="J31" s="77"/>
      <c r="K31" s="78"/>
      <c r="L31" s="78"/>
      <c r="M31" s="78"/>
      <c r="N31" s="78"/>
      <c r="O31" s="78"/>
      <c r="P31" s="78"/>
    </row>
    <row r="32" spans="2:16" ht="15">
      <c r="B32" s="74">
        <v>2030</v>
      </c>
      <c r="C32" s="75"/>
      <c r="D32" s="76"/>
      <c r="E32" s="87">
        <f t="shared" si="3"/>
        <v>0</v>
      </c>
      <c r="F32" s="87">
        <f t="shared" si="4"/>
        <v>0</v>
      </c>
      <c r="G32" s="87">
        <f t="shared" si="5"/>
        <v>0</v>
      </c>
      <c r="H32" s="77"/>
      <c r="I32" s="77"/>
      <c r="J32" s="77"/>
      <c r="K32" s="78"/>
      <c r="L32" s="78"/>
      <c r="M32" s="78"/>
      <c r="N32" s="78"/>
      <c r="O32" s="78"/>
      <c r="P32" s="78"/>
    </row>
    <row r="33" spans="2:16" ht="15">
      <c r="B33" s="74">
        <v>2031</v>
      </c>
      <c r="C33" s="75"/>
      <c r="D33" s="76"/>
      <c r="E33" s="87">
        <f t="shared" si="3"/>
        <v>0</v>
      </c>
      <c r="F33" s="87">
        <f t="shared" si="4"/>
        <v>0</v>
      </c>
      <c r="G33" s="87">
        <f t="shared" si="5"/>
        <v>0</v>
      </c>
      <c r="H33" s="77"/>
      <c r="I33" s="77"/>
      <c r="J33" s="77"/>
      <c r="K33" s="78"/>
      <c r="L33" s="78"/>
      <c r="M33" s="78"/>
      <c r="N33" s="78"/>
      <c r="O33" s="78"/>
      <c r="P33" s="78"/>
    </row>
    <row r="34" spans="2:16" ht="15">
      <c r="B34" s="74">
        <v>2032</v>
      </c>
      <c r="C34" s="75"/>
      <c r="D34" s="76"/>
      <c r="E34" s="87">
        <f t="shared" si="3"/>
        <v>0</v>
      </c>
      <c r="F34" s="87">
        <f t="shared" si="4"/>
        <v>0</v>
      </c>
      <c r="G34" s="87">
        <f t="shared" si="5"/>
        <v>0</v>
      </c>
      <c r="H34" s="77"/>
      <c r="I34" s="77"/>
      <c r="J34" s="77"/>
      <c r="K34" s="78"/>
      <c r="L34" s="78"/>
      <c r="M34" s="78"/>
      <c r="N34" s="78"/>
      <c r="O34" s="78"/>
      <c r="P34" s="78"/>
    </row>
    <row r="35" spans="2:16" ht="15">
      <c r="B35" s="74">
        <v>2033</v>
      </c>
      <c r="C35" s="75"/>
      <c r="D35" s="76"/>
      <c r="E35" s="87">
        <f t="shared" si="3"/>
        <v>0</v>
      </c>
      <c r="F35" s="87">
        <f t="shared" si="4"/>
        <v>0</v>
      </c>
      <c r="G35" s="87">
        <f t="shared" si="5"/>
        <v>0</v>
      </c>
      <c r="H35" s="77"/>
      <c r="I35" s="77"/>
      <c r="J35" s="77"/>
      <c r="K35" s="78"/>
      <c r="L35" s="78"/>
      <c r="M35" s="78"/>
      <c r="N35" s="78"/>
      <c r="O35" s="78"/>
      <c r="P35" s="78"/>
    </row>
    <row r="36" spans="2:16" ht="15">
      <c r="B36" s="74">
        <v>2034</v>
      </c>
      <c r="C36" s="75"/>
      <c r="D36" s="76"/>
      <c r="E36" s="87">
        <f t="shared" si="3"/>
        <v>0</v>
      </c>
      <c r="F36" s="87">
        <f t="shared" si="4"/>
        <v>0</v>
      </c>
      <c r="G36" s="87">
        <f t="shared" si="5"/>
        <v>0</v>
      </c>
      <c r="H36" s="77"/>
      <c r="I36" s="77"/>
      <c r="J36" s="77"/>
      <c r="K36" s="78"/>
      <c r="L36" s="78"/>
      <c r="M36" s="78"/>
      <c r="N36" s="78"/>
      <c r="O36" s="78"/>
      <c r="P36" s="78"/>
    </row>
    <row r="37" spans="2:16" ht="15">
      <c r="B37" s="74">
        <v>2035</v>
      </c>
      <c r="C37" s="75"/>
      <c r="D37" s="76"/>
      <c r="E37" s="87">
        <f t="shared" si="3"/>
        <v>0</v>
      </c>
      <c r="F37" s="87">
        <f t="shared" si="4"/>
        <v>0</v>
      </c>
      <c r="G37" s="87">
        <f t="shared" si="5"/>
        <v>0</v>
      </c>
      <c r="H37" s="77"/>
      <c r="I37" s="77"/>
      <c r="J37" s="77"/>
      <c r="K37" s="78"/>
      <c r="L37" s="78"/>
      <c r="M37" s="78"/>
      <c r="N37" s="78"/>
      <c r="O37" s="78"/>
      <c r="P37" s="78"/>
    </row>
    <row r="38" spans="2:16" ht="15">
      <c r="B38" s="74">
        <v>2036</v>
      </c>
      <c r="C38" s="75"/>
      <c r="D38" s="76"/>
      <c r="E38" s="87">
        <f t="shared" si="3"/>
        <v>0</v>
      </c>
      <c r="F38" s="87">
        <f t="shared" si="4"/>
        <v>0</v>
      </c>
      <c r="G38" s="87">
        <f t="shared" si="5"/>
        <v>0</v>
      </c>
      <c r="H38" s="77"/>
      <c r="I38" s="77"/>
      <c r="J38" s="77"/>
      <c r="K38" s="78"/>
      <c r="L38" s="78"/>
      <c r="M38" s="78"/>
      <c r="N38" s="78"/>
      <c r="O38" s="78"/>
      <c r="P38" s="78"/>
    </row>
    <row r="39" spans="2:16" ht="15">
      <c r="B39" s="74">
        <v>2037</v>
      </c>
      <c r="C39" s="75"/>
      <c r="D39" s="76"/>
      <c r="E39" s="87">
        <f t="shared" si="3"/>
        <v>0</v>
      </c>
      <c r="F39" s="87">
        <f t="shared" si="4"/>
        <v>0</v>
      </c>
      <c r="G39" s="87">
        <f t="shared" si="5"/>
        <v>0</v>
      </c>
      <c r="H39" s="77"/>
      <c r="I39" s="77"/>
      <c r="J39" s="77"/>
      <c r="K39" s="78"/>
      <c r="L39" s="78"/>
      <c r="M39" s="78"/>
      <c r="N39" s="78"/>
      <c r="O39" s="78"/>
      <c r="P39" s="78"/>
    </row>
    <row r="40" spans="2:16" ht="15">
      <c r="B40" s="74">
        <v>2038</v>
      </c>
      <c r="C40" s="75"/>
      <c r="D40" s="76"/>
      <c r="E40" s="87">
        <f t="shared" si="3"/>
        <v>0</v>
      </c>
      <c r="F40" s="87">
        <f t="shared" si="4"/>
        <v>0</v>
      </c>
      <c r="G40" s="87">
        <f t="shared" si="5"/>
        <v>0</v>
      </c>
      <c r="H40" s="77"/>
      <c r="I40" s="77"/>
      <c r="J40" s="77"/>
      <c r="K40" s="78"/>
      <c r="L40" s="78"/>
      <c r="M40" s="78"/>
      <c r="N40" s="78"/>
      <c r="O40" s="78"/>
      <c r="P40" s="78"/>
    </row>
    <row r="41" spans="2:16" ht="15">
      <c r="B41" s="74">
        <v>2039</v>
      </c>
      <c r="C41" s="75"/>
      <c r="D41" s="76"/>
      <c r="E41" s="87">
        <f t="shared" si="3"/>
        <v>0</v>
      </c>
      <c r="F41" s="87">
        <f t="shared" si="4"/>
        <v>0</v>
      </c>
      <c r="G41" s="87">
        <f t="shared" si="5"/>
        <v>0</v>
      </c>
      <c r="H41" s="77"/>
      <c r="I41" s="77"/>
      <c r="J41" s="77"/>
      <c r="K41" s="78"/>
      <c r="L41" s="78"/>
      <c r="M41" s="78"/>
      <c r="N41" s="78"/>
      <c r="O41" s="78"/>
      <c r="P41" s="78"/>
    </row>
    <row r="42" spans="2:16" ht="15">
      <c r="B42" s="74">
        <v>2040</v>
      </c>
      <c r="C42" s="75"/>
      <c r="D42" s="76"/>
      <c r="E42" s="87">
        <f t="shared" si="3"/>
        <v>0</v>
      </c>
      <c r="F42" s="87">
        <f t="shared" si="4"/>
        <v>0</v>
      </c>
      <c r="G42" s="87">
        <f t="shared" si="5"/>
        <v>0</v>
      </c>
      <c r="H42" s="77"/>
      <c r="I42" s="77"/>
      <c r="J42" s="77"/>
      <c r="K42" s="78"/>
      <c r="L42" s="78"/>
      <c r="M42" s="78"/>
      <c r="N42" s="78"/>
      <c r="O42" s="78"/>
      <c r="P42" s="78"/>
    </row>
    <row r="43" spans="2:16" ht="15">
      <c r="B43" s="74">
        <v>2041</v>
      </c>
      <c r="C43" s="75"/>
      <c r="D43" s="76"/>
      <c r="E43" s="87">
        <f t="shared" si="3"/>
        <v>0</v>
      </c>
      <c r="F43" s="87">
        <f t="shared" si="4"/>
        <v>0</v>
      </c>
      <c r="G43" s="87">
        <f t="shared" si="5"/>
        <v>0</v>
      </c>
      <c r="H43" s="77"/>
      <c r="I43" s="77"/>
      <c r="J43" s="77"/>
      <c r="K43" s="78"/>
      <c r="L43" s="78"/>
      <c r="M43" s="78"/>
      <c r="N43" s="78"/>
      <c r="O43" s="78"/>
      <c r="P43" s="78"/>
    </row>
    <row r="44" spans="2:16" ht="15">
      <c r="B44" s="74">
        <v>2042</v>
      </c>
      <c r="C44" s="75"/>
      <c r="D44" s="76"/>
      <c r="E44" s="87">
        <f t="shared" si="3"/>
        <v>0</v>
      </c>
      <c r="F44" s="87">
        <f t="shared" si="4"/>
        <v>0</v>
      </c>
      <c r="G44" s="87">
        <f t="shared" si="5"/>
        <v>0</v>
      </c>
      <c r="H44" s="77"/>
      <c r="I44" s="77"/>
      <c r="J44" s="77"/>
      <c r="K44" s="78"/>
      <c r="L44" s="78"/>
      <c r="M44" s="78"/>
      <c r="N44" s="78"/>
      <c r="O44" s="78"/>
      <c r="P44" s="78"/>
    </row>
    <row r="45" spans="2:16" ht="15">
      <c r="B45" s="74">
        <v>2043</v>
      </c>
      <c r="C45" s="75"/>
      <c r="D45" s="76"/>
      <c r="E45" s="87">
        <f t="shared" si="3"/>
        <v>0</v>
      </c>
      <c r="F45" s="87">
        <f t="shared" si="4"/>
        <v>0</v>
      </c>
      <c r="G45" s="87">
        <f t="shared" si="5"/>
        <v>0</v>
      </c>
      <c r="H45" s="77"/>
      <c r="I45" s="77"/>
      <c r="J45" s="77"/>
      <c r="K45" s="78"/>
      <c r="L45" s="78"/>
      <c r="M45" s="78"/>
      <c r="N45" s="78"/>
      <c r="O45" s="78"/>
      <c r="P45" s="78"/>
    </row>
    <row r="46" spans="2:16" ht="15">
      <c r="B46" s="74">
        <v>2044</v>
      </c>
      <c r="C46" s="75"/>
      <c r="D46" s="76"/>
      <c r="E46" s="87">
        <f t="shared" si="3"/>
        <v>0</v>
      </c>
      <c r="F46" s="87">
        <f t="shared" si="4"/>
        <v>0</v>
      </c>
      <c r="G46" s="87">
        <f t="shared" si="5"/>
        <v>0</v>
      </c>
      <c r="H46" s="77"/>
      <c r="I46" s="77"/>
      <c r="J46" s="77"/>
      <c r="K46" s="78"/>
      <c r="L46" s="78"/>
      <c r="M46" s="78"/>
      <c r="N46" s="78"/>
      <c r="O46" s="78"/>
      <c r="P46" s="78"/>
    </row>
    <row r="47" spans="2:16" ht="15">
      <c r="B47" s="74">
        <v>2045</v>
      </c>
      <c r="C47" s="75"/>
      <c r="D47" s="76"/>
      <c r="E47" s="87">
        <f t="shared" si="3"/>
        <v>0</v>
      </c>
      <c r="F47" s="87">
        <f t="shared" si="4"/>
        <v>0</v>
      </c>
      <c r="G47" s="87">
        <f t="shared" si="5"/>
        <v>0</v>
      </c>
      <c r="H47" s="77"/>
      <c r="I47" s="77"/>
      <c r="J47" s="77"/>
      <c r="K47" s="78"/>
      <c r="L47" s="78"/>
      <c r="M47" s="78"/>
      <c r="N47" s="78"/>
      <c r="O47" s="78"/>
      <c r="P47" s="78"/>
    </row>
    <row r="48" spans="2:16" ht="15">
      <c r="B48" s="74">
        <v>2046</v>
      </c>
      <c r="C48" s="75"/>
      <c r="D48" s="76"/>
      <c r="E48" s="87">
        <f t="shared" si="3"/>
        <v>0</v>
      </c>
      <c r="F48" s="87">
        <f t="shared" si="4"/>
        <v>0</v>
      </c>
      <c r="G48" s="87">
        <f t="shared" si="5"/>
        <v>0</v>
      </c>
      <c r="H48" s="77"/>
      <c r="I48" s="77"/>
      <c r="J48" s="77"/>
      <c r="K48" s="78"/>
      <c r="L48" s="78"/>
      <c r="M48" s="78"/>
      <c r="N48" s="78"/>
      <c r="O48" s="78"/>
      <c r="P48" s="78"/>
    </row>
    <row r="49" spans="2:16" ht="15">
      <c r="B49" s="74">
        <v>2047</v>
      </c>
      <c r="C49" s="75"/>
      <c r="D49" s="76"/>
      <c r="E49" s="87">
        <f t="shared" si="3"/>
        <v>0</v>
      </c>
      <c r="F49" s="87">
        <f t="shared" si="4"/>
        <v>0</v>
      </c>
      <c r="G49" s="87">
        <f t="shared" si="5"/>
        <v>0</v>
      </c>
      <c r="H49" s="77"/>
      <c r="I49" s="77"/>
      <c r="J49" s="77"/>
      <c r="K49" s="78"/>
      <c r="L49" s="78"/>
      <c r="M49" s="78"/>
      <c r="N49" s="78"/>
      <c r="O49" s="78"/>
      <c r="P49" s="78"/>
    </row>
    <row r="50" spans="2:16" ht="15">
      <c r="B50" s="74">
        <v>2048</v>
      </c>
      <c r="C50" s="75"/>
      <c r="D50" s="76"/>
      <c r="E50" s="87">
        <f t="shared" si="3"/>
        <v>0</v>
      </c>
      <c r="F50" s="87">
        <f t="shared" si="4"/>
        <v>0</v>
      </c>
      <c r="G50" s="87">
        <f t="shared" si="5"/>
        <v>0</v>
      </c>
      <c r="H50" s="77"/>
      <c r="I50" s="77"/>
      <c r="J50" s="77"/>
      <c r="K50" s="78"/>
      <c r="L50" s="78"/>
      <c r="M50" s="78"/>
      <c r="N50" s="78"/>
      <c r="O50" s="78"/>
      <c r="P50" s="78"/>
    </row>
    <row r="51" spans="2:16" ht="15">
      <c r="B51" s="74">
        <v>2049</v>
      </c>
      <c r="C51" s="75"/>
      <c r="D51" s="76"/>
      <c r="E51" s="87">
        <f t="shared" si="3"/>
        <v>0</v>
      </c>
      <c r="F51" s="87">
        <f t="shared" si="4"/>
        <v>0</v>
      </c>
      <c r="G51" s="87">
        <f t="shared" si="5"/>
        <v>0</v>
      </c>
      <c r="H51" s="77"/>
      <c r="I51" s="77"/>
      <c r="J51" s="77"/>
      <c r="K51" s="78"/>
      <c r="L51" s="78"/>
      <c r="M51" s="78"/>
      <c r="N51" s="78"/>
      <c r="O51" s="78"/>
      <c r="P51" s="78"/>
    </row>
    <row r="52" spans="2:16" ht="15">
      <c r="B52" s="74">
        <v>2050</v>
      </c>
      <c r="C52" s="75"/>
      <c r="D52" s="76"/>
      <c r="E52" s="87">
        <f t="shared" si="3"/>
        <v>0</v>
      </c>
      <c r="F52" s="87">
        <f t="shared" si="4"/>
        <v>0</v>
      </c>
      <c r="G52" s="87">
        <f t="shared" si="5"/>
        <v>0</v>
      </c>
      <c r="H52" s="77"/>
      <c r="I52" s="77"/>
      <c r="J52" s="77"/>
      <c r="K52" s="78"/>
      <c r="L52" s="78"/>
      <c r="M52" s="78"/>
      <c r="N52" s="78"/>
      <c r="O52" s="78"/>
      <c r="P52" s="78"/>
    </row>
    <row r="53" spans="2:16" ht="15">
      <c r="B53" s="74">
        <v>2051</v>
      </c>
      <c r="C53" s="75"/>
      <c r="D53" s="76"/>
      <c r="E53" s="87">
        <f t="shared" si="3"/>
        <v>0</v>
      </c>
      <c r="F53" s="87">
        <f t="shared" si="4"/>
        <v>0</v>
      </c>
      <c r="G53" s="87">
        <f t="shared" si="5"/>
        <v>0</v>
      </c>
      <c r="H53" s="77"/>
      <c r="I53" s="77"/>
      <c r="J53" s="77"/>
      <c r="K53" s="78"/>
      <c r="L53" s="78"/>
      <c r="M53" s="78"/>
      <c r="N53" s="78"/>
      <c r="O53" s="78"/>
      <c r="P53" s="78"/>
    </row>
    <row r="54" spans="2:16" ht="15">
      <c r="B54" s="74">
        <v>2052</v>
      </c>
      <c r="C54" s="75"/>
      <c r="D54" s="76"/>
      <c r="E54" s="87">
        <f t="shared" si="3"/>
        <v>0</v>
      </c>
      <c r="F54" s="87">
        <f t="shared" si="4"/>
        <v>0</v>
      </c>
      <c r="G54" s="87">
        <f t="shared" si="5"/>
        <v>0</v>
      </c>
      <c r="H54" s="77"/>
      <c r="I54" s="77"/>
      <c r="J54" s="77"/>
      <c r="K54" s="78"/>
      <c r="L54" s="78"/>
      <c r="M54" s="78"/>
      <c r="N54" s="78"/>
      <c r="O54" s="78"/>
      <c r="P54" s="78"/>
    </row>
    <row r="55" spans="2:16" ht="15">
      <c r="B55" s="74">
        <v>2053</v>
      </c>
      <c r="C55" s="75"/>
      <c r="D55" s="76"/>
      <c r="E55" s="87">
        <f t="shared" si="3"/>
        <v>0</v>
      </c>
      <c r="F55" s="87">
        <f t="shared" si="4"/>
        <v>0</v>
      </c>
      <c r="G55" s="87">
        <f t="shared" si="5"/>
        <v>0</v>
      </c>
      <c r="H55" s="77"/>
      <c r="I55" s="77"/>
      <c r="J55" s="77"/>
      <c r="K55" s="78"/>
      <c r="L55" s="78"/>
      <c r="M55" s="78"/>
      <c r="N55" s="78"/>
      <c r="O55" s="78"/>
      <c r="P55" s="78"/>
    </row>
    <row r="56" spans="2:16" ht="15">
      <c r="B56" s="74">
        <v>2054</v>
      </c>
      <c r="C56" s="75"/>
      <c r="D56" s="76"/>
      <c r="E56" s="87">
        <f t="shared" si="3"/>
        <v>0</v>
      </c>
      <c r="F56" s="87">
        <f t="shared" si="4"/>
        <v>0</v>
      </c>
      <c r="G56" s="87">
        <f t="shared" si="5"/>
        <v>0</v>
      </c>
      <c r="H56" s="77"/>
      <c r="I56" s="77"/>
      <c r="J56" s="77"/>
      <c r="K56" s="78"/>
      <c r="L56" s="78"/>
      <c r="M56" s="78"/>
      <c r="N56" s="78"/>
      <c r="O56" s="78"/>
      <c r="P56" s="78"/>
    </row>
    <row r="57" spans="2:16" ht="15">
      <c r="B57" s="74">
        <v>2055</v>
      </c>
      <c r="C57" s="75"/>
      <c r="D57" s="76"/>
      <c r="E57" s="87">
        <f t="shared" si="3"/>
        <v>0</v>
      </c>
      <c r="F57" s="87">
        <f t="shared" si="4"/>
        <v>0</v>
      </c>
      <c r="G57" s="87">
        <f t="shared" si="5"/>
        <v>0</v>
      </c>
      <c r="H57" s="77"/>
      <c r="I57" s="77"/>
      <c r="J57" s="77"/>
      <c r="K57" s="78"/>
      <c r="L57" s="78"/>
      <c r="M57" s="78"/>
      <c r="N57" s="78"/>
      <c r="O57" s="78"/>
      <c r="P57" s="78"/>
    </row>
    <row r="58" spans="2:16" ht="15">
      <c r="B58" s="74">
        <v>2056</v>
      </c>
      <c r="C58" s="75"/>
      <c r="D58" s="76"/>
      <c r="E58" s="87">
        <f t="shared" si="3"/>
        <v>0</v>
      </c>
      <c r="F58" s="87">
        <f t="shared" si="4"/>
        <v>0</v>
      </c>
      <c r="G58" s="87">
        <f t="shared" si="5"/>
        <v>0</v>
      </c>
      <c r="H58" s="77"/>
      <c r="I58" s="77"/>
      <c r="J58" s="77"/>
      <c r="K58" s="78"/>
      <c r="L58" s="78"/>
      <c r="M58" s="78"/>
      <c r="N58" s="78"/>
      <c r="O58" s="78"/>
      <c r="P58" s="78"/>
    </row>
    <row r="59" spans="2:16" ht="15">
      <c r="B59" s="74">
        <v>2057</v>
      </c>
      <c r="C59" s="75"/>
      <c r="D59" s="76"/>
      <c r="E59" s="87">
        <f t="shared" si="3"/>
        <v>0</v>
      </c>
      <c r="F59" s="87">
        <f t="shared" si="4"/>
        <v>0</v>
      </c>
      <c r="G59" s="87">
        <f>G58*1.15+J59</f>
        <v>0</v>
      </c>
      <c r="H59" s="77"/>
      <c r="I59" s="77"/>
      <c r="J59" s="77"/>
      <c r="K59" s="78"/>
      <c r="L59" s="78"/>
      <c r="M59" s="78"/>
      <c r="N59" s="78"/>
      <c r="O59" s="78"/>
      <c r="P59" s="78"/>
    </row>
  </sheetData>
  <sheetProtection/>
  <mergeCells count="4">
    <mergeCell ref="E2:G2"/>
    <mergeCell ref="H2:J2"/>
    <mergeCell ref="K2:P2"/>
    <mergeCell ref="E5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3" sqref="B53"/>
    </sheetView>
  </sheetViews>
  <sheetFormatPr defaultColWidth="9.140625" defaultRowHeight="15"/>
  <cols>
    <col min="1" max="1" width="4.8515625" style="0" customWidth="1"/>
    <col min="2" max="2" width="48.421875" style="0" customWidth="1"/>
    <col min="3" max="3" width="16.8515625" style="0" customWidth="1"/>
    <col min="4" max="4" width="18.140625" style="0" customWidth="1"/>
  </cols>
  <sheetData>
    <row r="1" spans="1:3" s="32" customFormat="1" ht="18" customHeight="1">
      <c r="A1" s="158" t="s">
        <v>3</v>
      </c>
      <c r="B1" s="158"/>
      <c r="C1" s="158"/>
    </row>
    <row r="2" spans="1:4" s="34" customFormat="1" ht="15">
      <c r="A2" s="33"/>
      <c r="B2" s="33" t="s">
        <v>4</v>
      </c>
      <c r="C2" s="33" t="s">
        <v>123</v>
      </c>
      <c r="D2" s="33" t="s">
        <v>124</v>
      </c>
    </row>
    <row r="3" spans="1:4" ht="15">
      <c r="A3" s="140">
        <v>1</v>
      </c>
      <c r="B3" s="140" t="s">
        <v>5</v>
      </c>
      <c r="C3" s="141"/>
      <c r="D3" s="36">
        <f>C3*12</f>
        <v>0</v>
      </c>
    </row>
    <row r="4" spans="1:4" ht="15">
      <c r="A4" s="140">
        <v>2</v>
      </c>
      <c r="B4" s="140" t="s">
        <v>6</v>
      </c>
      <c r="C4" s="141"/>
      <c r="D4" s="36">
        <f aca="true" t="shared" si="0" ref="D4:D29">C4*12</f>
        <v>0</v>
      </c>
    </row>
    <row r="5" spans="1:4" ht="15">
      <c r="A5" s="140">
        <v>3</v>
      </c>
      <c r="B5" s="140" t="s">
        <v>7</v>
      </c>
      <c r="C5" s="141"/>
      <c r="D5" s="36">
        <f t="shared" si="0"/>
        <v>0</v>
      </c>
    </row>
    <row r="6" spans="1:4" ht="15">
      <c r="A6" s="140">
        <v>4</v>
      </c>
      <c r="B6" s="140" t="s">
        <v>8</v>
      </c>
      <c r="C6" s="141"/>
      <c r="D6" s="36">
        <f t="shared" si="0"/>
        <v>0</v>
      </c>
    </row>
    <row r="7" spans="1:4" ht="15">
      <c r="A7" s="140">
        <v>5</v>
      </c>
      <c r="B7" s="140" t="s">
        <v>9</v>
      </c>
      <c r="C7" s="141"/>
      <c r="D7" s="36">
        <f t="shared" si="0"/>
        <v>0</v>
      </c>
    </row>
    <row r="8" spans="1:4" ht="15">
      <c r="A8" s="140">
        <v>6</v>
      </c>
      <c r="B8" s="140" t="s">
        <v>10</v>
      </c>
      <c r="C8" s="141"/>
      <c r="D8" s="36">
        <f t="shared" si="0"/>
        <v>0</v>
      </c>
    </row>
    <row r="9" spans="1:4" ht="15">
      <c r="A9" s="140">
        <v>7</v>
      </c>
      <c r="B9" s="140" t="s">
        <v>11</v>
      </c>
      <c r="C9" s="141"/>
      <c r="D9" s="36">
        <f t="shared" si="0"/>
        <v>0</v>
      </c>
    </row>
    <row r="10" spans="1:4" ht="15">
      <c r="A10" s="140">
        <v>8</v>
      </c>
      <c r="B10" s="140" t="s">
        <v>12</v>
      </c>
      <c r="C10" s="141"/>
      <c r="D10" s="36">
        <f t="shared" si="0"/>
        <v>0</v>
      </c>
    </row>
    <row r="11" spans="1:4" ht="15">
      <c r="A11" s="140">
        <v>9</v>
      </c>
      <c r="B11" s="140" t="s">
        <v>13</v>
      </c>
      <c r="C11" s="141"/>
      <c r="D11" s="36">
        <f t="shared" si="0"/>
        <v>0</v>
      </c>
    </row>
    <row r="12" spans="1:4" ht="15">
      <c r="A12" s="140">
        <v>10</v>
      </c>
      <c r="B12" s="140" t="s">
        <v>14</v>
      </c>
      <c r="C12" s="141"/>
      <c r="D12" s="36">
        <f t="shared" si="0"/>
        <v>0</v>
      </c>
    </row>
    <row r="13" spans="1:4" ht="15">
      <c r="A13" s="140">
        <v>11</v>
      </c>
      <c r="B13" s="140" t="s">
        <v>15</v>
      </c>
      <c r="C13" s="141"/>
      <c r="D13" s="36">
        <f t="shared" si="0"/>
        <v>0</v>
      </c>
    </row>
    <row r="14" spans="1:4" ht="15">
      <c r="A14" s="140">
        <v>12</v>
      </c>
      <c r="B14" s="140" t="s">
        <v>16</v>
      </c>
      <c r="C14" s="141"/>
      <c r="D14" s="36">
        <f t="shared" si="0"/>
        <v>0</v>
      </c>
    </row>
    <row r="15" spans="1:4" ht="15">
      <c r="A15" s="140">
        <v>13</v>
      </c>
      <c r="B15" s="140" t="s">
        <v>17</v>
      </c>
      <c r="C15" s="141"/>
      <c r="D15" s="36">
        <f t="shared" si="0"/>
        <v>0</v>
      </c>
    </row>
    <row r="16" spans="1:4" ht="15">
      <c r="A16" s="140">
        <v>14</v>
      </c>
      <c r="B16" s="140" t="s">
        <v>18</v>
      </c>
      <c r="C16" s="141"/>
      <c r="D16" s="36">
        <f t="shared" si="0"/>
        <v>0</v>
      </c>
    </row>
    <row r="17" spans="1:4" ht="15">
      <c r="A17" s="140">
        <v>15</v>
      </c>
      <c r="B17" s="140" t="s">
        <v>19</v>
      </c>
      <c r="C17" s="141"/>
      <c r="D17" s="36">
        <f t="shared" si="0"/>
        <v>0</v>
      </c>
    </row>
    <row r="18" spans="1:4" ht="15">
      <c r="A18" s="140">
        <v>16</v>
      </c>
      <c r="B18" s="140" t="s">
        <v>20</v>
      </c>
      <c r="C18" s="141"/>
      <c r="D18" s="36">
        <f t="shared" si="0"/>
        <v>0</v>
      </c>
    </row>
    <row r="19" spans="1:4" ht="15">
      <c r="A19" s="140">
        <v>17</v>
      </c>
      <c r="B19" s="140" t="s">
        <v>21</v>
      </c>
      <c r="C19" s="141"/>
      <c r="D19" s="36">
        <f t="shared" si="0"/>
        <v>0</v>
      </c>
    </row>
    <row r="20" spans="1:4" ht="15">
      <c r="A20" s="140">
        <v>18</v>
      </c>
      <c r="B20" s="140" t="s">
        <v>22</v>
      </c>
      <c r="C20" s="141"/>
      <c r="D20" s="36">
        <f t="shared" si="0"/>
        <v>0</v>
      </c>
    </row>
    <row r="21" spans="1:4" ht="15">
      <c r="A21" s="140">
        <v>19</v>
      </c>
      <c r="B21" s="140" t="s">
        <v>23</v>
      </c>
      <c r="C21" s="141"/>
      <c r="D21" s="36">
        <f t="shared" si="0"/>
        <v>0</v>
      </c>
    </row>
    <row r="22" spans="1:4" ht="15">
      <c r="A22" s="140">
        <v>20</v>
      </c>
      <c r="B22" s="140" t="s">
        <v>24</v>
      </c>
      <c r="C22" s="141"/>
      <c r="D22" s="36">
        <f t="shared" si="0"/>
        <v>0</v>
      </c>
    </row>
    <row r="23" spans="1:4" ht="15">
      <c r="A23" s="140">
        <v>21</v>
      </c>
      <c r="B23" s="140" t="s">
        <v>25</v>
      </c>
      <c r="C23" s="141"/>
      <c r="D23" s="36">
        <f t="shared" si="0"/>
        <v>0</v>
      </c>
    </row>
    <row r="24" spans="1:4" ht="15">
      <c r="A24" s="140">
        <v>22</v>
      </c>
      <c r="B24" s="140" t="s">
        <v>26</v>
      </c>
      <c r="C24" s="141"/>
      <c r="D24" s="36">
        <f t="shared" si="0"/>
        <v>0</v>
      </c>
    </row>
    <row r="25" spans="1:4" ht="15">
      <c r="A25" s="140">
        <v>23</v>
      </c>
      <c r="B25" s="140" t="s">
        <v>88</v>
      </c>
      <c r="C25" s="141"/>
      <c r="D25" s="36">
        <f t="shared" si="0"/>
        <v>0</v>
      </c>
    </row>
    <row r="26" spans="1:4" ht="15">
      <c r="A26" s="140">
        <v>24</v>
      </c>
      <c r="B26" s="140" t="s">
        <v>154</v>
      </c>
      <c r="C26" s="141"/>
      <c r="D26" s="36">
        <f t="shared" si="0"/>
        <v>0</v>
      </c>
    </row>
    <row r="27" spans="1:4" ht="15">
      <c r="A27" s="140">
        <v>25</v>
      </c>
      <c r="B27" s="140" t="s">
        <v>71</v>
      </c>
      <c r="C27" s="141"/>
      <c r="D27" s="36">
        <f t="shared" si="0"/>
        <v>0</v>
      </c>
    </row>
    <row r="28" spans="1:4" ht="15">
      <c r="A28" s="140">
        <v>29</v>
      </c>
      <c r="B28" s="140"/>
      <c r="C28" s="141"/>
      <c r="D28" s="36">
        <f t="shared" si="0"/>
        <v>0</v>
      </c>
    </row>
    <row r="29" spans="1:4" ht="15">
      <c r="A29" s="140">
        <v>30</v>
      </c>
      <c r="B29" s="140"/>
      <c r="C29" s="141"/>
      <c r="D29" s="36">
        <f t="shared" si="0"/>
        <v>0</v>
      </c>
    </row>
    <row r="30" spans="1:4" s="39" customFormat="1" ht="15.75">
      <c r="A30" s="37"/>
      <c r="B30" s="37" t="s">
        <v>27</v>
      </c>
      <c r="C30" s="38">
        <f>SUM(C3:C29)</f>
        <v>0</v>
      </c>
      <c r="D30" s="38">
        <f>SUM(D3:D29)</f>
        <v>0</v>
      </c>
    </row>
    <row r="31" spans="1:4" s="34" customFormat="1" ht="15">
      <c r="A31" s="33"/>
      <c r="B31" s="33" t="s">
        <v>28</v>
      </c>
      <c r="C31" s="40"/>
      <c r="D31" s="40"/>
    </row>
    <row r="32" spans="1:4" ht="15">
      <c r="A32" s="140">
        <v>1</v>
      </c>
      <c r="B32" s="140" t="s">
        <v>29</v>
      </c>
      <c r="C32" s="36">
        <f>D32/12</f>
        <v>0</v>
      </c>
      <c r="D32" s="141"/>
    </row>
    <row r="33" spans="1:4" ht="15">
      <c r="A33" s="140">
        <v>2</v>
      </c>
      <c r="B33" s="140" t="s">
        <v>30</v>
      </c>
      <c r="C33" s="36">
        <f aca="true" t="shared" si="1" ref="C33:C46">D33/12</f>
        <v>0</v>
      </c>
      <c r="D33" s="141"/>
    </row>
    <row r="34" spans="1:4" ht="15">
      <c r="A34" s="140">
        <v>3</v>
      </c>
      <c r="B34" s="140" t="s">
        <v>31</v>
      </c>
      <c r="C34" s="36">
        <f t="shared" si="1"/>
        <v>0</v>
      </c>
      <c r="D34" s="141"/>
    </row>
    <row r="35" spans="1:4" ht="15">
      <c r="A35" s="140">
        <v>4</v>
      </c>
      <c r="B35" s="140" t="s">
        <v>32</v>
      </c>
      <c r="C35" s="36">
        <f t="shared" si="1"/>
        <v>0</v>
      </c>
      <c r="D35" s="141"/>
    </row>
    <row r="36" spans="1:4" ht="15">
      <c r="A36" s="140">
        <v>5</v>
      </c>
      <c r="B36" s="140" t="s">
        <v>33</v>
      </c>
      <c r="C36" s="36">
        <f t="shared" si="1"/>
        <v>0</v>
      </c>
      <c r="D36" s="141"/>
    </row>
    <row r="37" spans="1:4" ht="15">
      <c r="A37" s="140">
        <v>6</v>
      </c>
      <c r="B37" s="140" t="s">
        <v>34</v>
      </c>
      <c r="C37" s="36">
        <f t="shared" si="1"/>
        <v>0</v>
      </c>
      <c r="D37" s="141"/>
    </row>
    <row r="38" spans="1:4" ht="15">
      <c r="A38" s="140">
        <v>7</v>
      </c>
      <c r="B38" s="140" t="s">
        <v>22</v>
      </c>
      <c r="C38" s="36">
        <f t="shared" si="1"/>
        <v>0</v>
      </c>
      <c r="D38" s="141"/>
    </row>
    <row r="39" spans="1:4" ht="15">
      <c r="A39" s="140">
        <v>8</v>
      </c>
      <c r="B39" s="140" t="s">
        <v>153</v>
      </c>
      <c r="C39" s="36">
        <f t="shared" si="1"/>
        <v>0</v>
      </c>
      <c r="D39" s="141"/>
    </row>
    <row r="40" spans="1:4" ht="15">
      <c r="A40" s="140">
        <v>9</v>
      </c>
      <c r="B40" s="140" t="s">
        <v>24</v>
      </c>
      <c r="C40" s="36">
        <f t="shared" si="1"/>
        <v>0</v>
      </c>
      <c r="D40" s="141"/>
    </row>
    <row r="41" spans="1:4" ht="15">
      <c r="A41" s="140">
        <v>10</v>
      </c>
      <c r="B41" s="140" t="s">
        <v>99</v>
      </c>
      <c r="C41" s="36">
        <f t="shared" si="1"/>
        <v>0</v>
      </c>
      <c r="D41" s="141"/>
    </row>
    <row r="42" spans="1:4" ht="15">
      <c r="A42" s="140">
        <v>11</v>
      </c>
      <c r="B42" s="140"/>
      <c r="C42" s="36">
        <f t="shared" si="1"/>
        <v>0</v>
      </c>
      <c r="D42" s="141"/>
    </row>
    <row r="43" spans="1:4" ht="15">
      <c r="A43" s="140">
        <v>12</v>
      </c>
      <c r="B43" s="140"/>
      <c r="C43" s="36">
        <f t="shared" si="1"/>
        <v>0</v>
      </c>
      <c r="D43" s="141"/>
    </row>
    <row r="44" spans="1:4" ht="15">
      <c r="A44" s="140">
        <v>13</v>
      </c>
      <c r="B44" s="140"/>
      <c r="C44" s="36">
        <f t="shared" si="1"/>
        <v>0</v>
      </c>
      <c r="D44" s="141"/>
    </row>
    <row r="45" spans="1:4" ht="15">
      <c r="A45" s="140">
        <v>14</v>
      </c>
      <c r="B45" s="140"/>
      <c r="C45" s="36">
        <f t="shared" si="1"/>
        <v>0</v>
      </c>
      <c r="D45" s="141"/>
    </row>
    <row r="46" spans="1:4" ht="15">
      <c r="A46" s="140">
        <v>15</v>
      </c>
      <c r="B46" s="140"/>
      <c r="C46" s="36">
        <f t="shared" si="1"/>
        <v>0</v>
      </c>
      <c r="D46" s="141"/>
    </row>
    <row r="47" spans="1:4" s="39" customFormat="1" ht="15.75">
      <c r="A47" s="37"/>
      <c r="B47" s="37" t="s">
        <v>27</v>
      </c>
      <c r="C47" s="38">
        <f>SUM(C32:C46)</f>
        <v>0</v>
      </c>
      <c r="D47" s="38">
        <f>SUM(D32:D46)</f>
        <v>0</v>
      </c>
    </row>
    <row r="48" spans="1:4" s="34" customFormat="1" ht="15">
      <c r="A48" s="33"/>
      <c r="B48" s="33" t="s">
        <v>35</v>
      </c>
      <c r="C48" s="40"/>
      <c r="D48" s="40"/>
    </row>
    <row r="49" spans="1:4" ht="15">
      <c r="A49" s="140">
        <v>1</v>
      </c>
      <c r="B49" s="140" t="s">
        <v>125</v>
      </c>
      <c r="C49" s="36">
        <f>D49/12</f>
        <v>0</v>
      </c>
      <c r="D49" s="141"/>
    </row>
    <row r="50" spans="1:4" ht="15">
      <c r="A50" s="140">
        <v>2</v>
      </c>
      <c r="B50" s="140" t="s">
        <v>36</v>
      </c>
      <c r="C50" s="36">
        <f aca="true" t="shared" si="2" ref="C50:C55">D50/12</f>
        <v>0</v>
      </c>
      <c r="D50" s="141"/>
    </row>
    <row r="51" spans="1:4" ht="15">
      <c r="A51" s="140">
        <v>3</v>
      </c>
      <c r="B51" s="140" t="s">
        <v>37</v>
      </c>
      <c r="C51" s="36">
        <f t="shared" si="2"/>
        <v>0</v>
      </c>
      <c r="D51" s="141"/>
    </row>
    <row r="52" spans="1:4" ht="15">
      <c r="A52" s="140">
        <v>4</v>
      </c>
      <c r="B52" s="140" t="s">
        <v>38</v>
      </c>
      <c r="C52" s="36">
        <f t="shared" si="2"/>
        <v>0</v>
      </c>
      <c r="D52" s="141"/>
    </row>
    <row r="53" spans="1:4" ht="15">
      <c r="A53" s="140">
        <v>5</v>
      </c>
      <c r="B53" s="140"/>
      <c r="C53" s="36">
        <f t="shared" si="2"/>
        <v>0</v>
      </c>
      <c r="D53" s="141"/>
    </row>
    <row r="54" spans="1:4" ht="15">
      <c r="A54" s="140">
        <v>6</v>
      </c>
      <c r="B54" s="140"/>
      <c r="C54" s="36">
        <f t="shared" si="2"/>
        <v>0</v>
      </c>
      <c r="D54" s="141"/>
    </row>
    <row r="55" spans="1:4" ht="15">
      <c r="A55" s="140">
        <v>7</v>
      </c>
      <c r="B55" s="140"/>
      <c r="C55" s="36">
        <f t="shared" si="2"/>
        <v>0</v>
      </c>
      <c r="D55" s="141"/>
    </row>
    <row r="56" spans="1:4" s="39" customFormat="1" ht="15.75">
      <c r="A56" s="37"/>
      <c r="B56" s="37" t="s">
        <v>27</v>
      </c>
      <c r="C56" s="38">
        <f>SUM(C49:C55)</f>
        <v>0</v>
      </c>
      <c r="D56" s="38">
        <f>SUM(D49:D55)</f>
        <v>0</v>
      </c>
    </row>
  </sheetData>
  <sheetProtection password="CF5E" sheet="1" insertRows="0" selectLockedCells="1"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0">
      <selection activeCell="B14" sqref="B14"/>
    </sheetView>
  </sheetViews>
  <sheetFormatPr defaultColWidth="9.140625" defaultRowHeight="15"/>
  <cols>
    <col min="1" max="1" width="3.8515625" style="0" customWidth="1"/>
    <col min="2" max="2" width="33.8515625" style="0" customWidth="1"/>
    <col min="3" max="3" width="21.7109375" style="0" customWidth="1"/>
    <col min="4" max="4" width="19.140625" style="0" customWidth="1"/>
  </cols>
  <sheetData>
    <row r="2" spans="2:4" ht="21">
      <c r="B2" s="159" t="s">
        <v>39</v>
      </c>
      <c r="C2" s="159"/>
      <c r="D2" s="159"/>
    </row>
    <row r="3" ht="15.75" thickBot="1"/>
    <row r="4" spans="1:4" ht="15.75">
      <c r="A4" s="41" t="s">
        <v>40</v>
      </c>
      <c r="B4" s="42" t="s">
        <v>41</v>
      </c>
      <c r="C4" s="42" t="s">
        <v>42</v>
      </c>
      <c r="D4" s="43" t="s">
        <v>43</v>
      </c>
    </row>
    <row r="5" spans="1:4" ht="15">
      <c r="A5" s="130"/>
      <c r="B5" s="133" t="s">
        <v>148</v>
      </c>
      <c r="C5" s="131"/>
      <c r="D5" s="132"/>
    </row>
    <row r="6" spans="1:4" ht="15">
      <c r="A6" s="44">
        <v>1</v>
      </c>
      <c r="B6" s="134" t="s">
        <v>150</v>
      </c>
      <c r="C6" s="135">
        <v>100000</v>
      </c>
      <c r="D6" s="136">
        <f>C6*12</f>
        <v>1200000</v>
      </c>
    </row>
    <row r="7" spans="1:4" ht="15">
      <c r="A7" s="44">
        <v>2</v>
      </c>
      <c r="B7" s="134"/>
      <c r="C7" s="135"/>
      <c r="D7" s="136">
        <f>C7*12</f>
        <v>0</v>
      </c>
    </row>
    <row r="8" spans="1:4" ht="15">
      <c r="A8" s="44">
        <v>3</v>
      </c>
      <c r="B8" s="134"/>
      <c r="C8" s="135"/>
      <c r="D8" s="136">
        <f>C8*12</f>
        <v>0</v>
      </c>
    </row>
    <row r="9" spans="1:4" ht="15">
      <c r="A9" s="44">
        <v>4</v>
      </c>
      <c r="B9" s="134"/>
      <c r="C9" s="135"/>
      <c r="D9" s="136">
        <f>C9*12</f>
        <v>0</v>
      </c>
    </row>
    <row r="10" spans="1:4" ht="15">
      <c r="A10" s="44">
        <v>5</v>
      </c>
      <c r="B10" s="134"/>
      <c r="C10" s="135"/>
      <c r="D10" s="136">
        <f>C10*12</f>
        <v>0</v>
      </c>
    </row>
    <row r="11" spans="1:4" ht="15">
      <c r="A11" s="133"/>
      <c r="B11" s="133" t="s">
        <v>149</v>
      </c>
      <c r="C11" s="137"/>
      <c r="D11" s="138"/>
    </row>
    <row r="12" spans="1:4" ht="15">
      <c r="A12" s="44">
        <v>1</v>
      </c>
      <c r="B12" s="134" t="s">
        <v>151</v>
      </c>
      <c r="C12" s="49">
        <f>D12/12</f>
        <v>25000</v>
      </c>
      <c r="D12" s="139">
        <v>300000</v>
      </c>
    </row>
    <row r="13" spans="1:4" ht="15">
      <c r="A13" s="44">
        <v>2</v>
      </c>
      <c r="B13" s="134" t="s">
        <v>152</v>
      </c>
      <c r="C13" s="49">
        <f>D13/12</f>
        <v>4666.666666666667</v>
      </c>
      <c r="D13" s="139">
        <v>56000</v>
      </c>
    </row>
    <row r="14" spans="1:4" ht="15">
      <c r="A14" s="44">
        <v>3</v>
      </c>
      <c r="B14" s="134"/>
      <c r="C14" s="49">
        <f>D14/12</f>
        <v>0</v>
      </c>
      <c r="D14" s="139"/>
    </row>
    <row r="15" spans="1:4" ht="15">
      <c r="A15" s="44">
        <v>4</v>
      </c>
      <c r="B15" s="134"/>
      <c r="C15" s="49">
        <f>D15/12</f>
        <v>0</v>
      </c>
      <c r="D15" s="139"/>
    </row>
    <row r="16" spans="1:4" s="48" customFormat="1" ht="16.5" thickBot="1">
      <c r="A16" s="46"/>
      <c r="B16" s="47" t="s">
        <v>27</v>
      </c>
      <c r="C16" s="126">
        <f>SUM(C6:C15)</f>
        <v>129666.66666666667</v>
      </c>
      <c r="D16" s="127">
        <f>SUM(D6:D15)</f>
        <v>1556000</v>
      </c>
    </row>
    <row r="18" spans="2:4" ht="21.75" thickBot="1">
      <c r="B18" s="159" t="s">
        <v>44</v>
      </c>
      <c r="C18" s="159"/>
      <c r="D18" s="159"/>
    </row>
    <row r="19" spans="1:4" ht="15.75">
      <c r="A19" s="41" t="s">
        <v>40</v>
      </c>
      <c r="B19" s="42" t="s">
        <v>45</v>
      </c>
      <c r="C19" s="42" t="s">
        <v>42</v>
      </c>
      <c r="D19" s="43" t="s">
        <v>43</v>
      </c>
    </row>
    <row r="20" spans="1:4" ht="15">
      <c r="A20" s="44">
        <v>1</v>
      </c>
      <c r="B20" s="45" t="s">
        <v>4</v>
      </c>
      <c r="C20" s="49">
        <f>'планирование расходов'!C30</f>
        <v>0</v>
      </c>
      <c r="D20" s="50">
        <f>'планирование расходов'!D30</f>
        <v>0</v>
      </c>
    </row>
    <row r="21" spans="1:4" ht="15">
      <c r="A21" s="44">
        <v>2</v>
      </c>
      <c r="B21" s="45" t="s">
        <v>28</v>
      </c>
      <c r="C21" s="49">
        <f>'планирование расходов'!C47</f>
        <v>0</v>
      </c>
      <c r="D21" s="50">
        <f>'планирование расходов'!D47</f>
        <v>0</v>
      </c>
    </row>
    <row r="22" spans="1:4" ht="15">
      <c r="A22" s="44">
        <v>3</v>
      </c>
      <c r="B22" s="45" t="s">
        <v>35</v>
      </c>
      <c r="C22" s="49">
        <f>'планирование расходов'!C56</f>
        <v>0</v>
      </c>
      <c r="D22" s="50">
        <f>'планирование расходов'!D56</f>
        <v>0</v>
      </c>
    </row>
    <row r="23" spans="1:4" s="48" customFormat="1" ht="16.5" thickBot="1">
      <c r="A23" s="46"/>
      <c r="B23" s="47" t="s">
        <v>27</v>
      </c>
      <c r="C23" s="126">
        <f>SUM(C20:C22)</f>
        <v>0</v>
      </c>
      <c r="D23" s="127">
        <f>SUM(D20:D22)</f>
        <v>0</v>
      </c>
    </row>
    <row r="24" spans="3:4" ht="15.75" thickBot="1">
      <c r="C24" s="24"/>
      <c r="D24" s="24"/>
    </row>
    <row r="25" spans="1:4" s="48" customFormat="1" ht="32.25" thickBot="1">
      <c r="A25" s="51"/>
      <c r="B25" s="52" t="s">
        <v>46</v>
      </c>
      <c r="C25" s="128">
        <f>C16-C23</f>
        <v>129666.66666666667</v>
      </c>
      <c r="D25" s="129">
        <f>D16-D23</f>
        <v>1556000</v>
      </c>
    </row>
  </sheetData>
  <sheetProtection insertRows="0" selectLockedCells="1"/>
  <mergeCells count="2">
    <mergeCell ref="B2:D2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34.7109375" style="0" customWidth="1"/>
    <col min="3" max="3" width="14.8515625" style="0" customWidth="1"/>
    <col min="4" max="4" width="20.28125" style="0" customWidth="1"/>
    <col min="5" max="5" width="22.7109375" style="0" customWidth="1"/>
  </cols>
  <sheetData>
    <row r="1" spans="1:5" ht="15">
      <c r="A1" s="160" t="s">
        <v>47</v>
      </c>
      <c r="B1" s="160"/>
      <c r="C1" s="160"/>
      <c r="D1" s="160"/>
      <c r="E1" s="160"/>
    </row>
    <row r="2" spans="1:5" ht="15">
      <c r="A2" s="161" t="s">
        <v>48</v>
      </c>
      <c r="B2" s="161"/>
      <c r="C2" s="161"/>
      <c r="D2" s="161"/>
      <c r="E2" s="161"/>
    </row>
    <row r="3" spans="1:5" ht="15">
      <c r="A3" s="53" t="s">
        <v>49</v>
      </c>
      <c r="B3" s="53" t="s">
        <v>50</v>
      </c>
      <c r="C3" s="53" t="s">
        <v>51</v>
      </c>
      <c r="D3" s="53" t="s">
        <v>52</v>
      </c>
      <c r="E3" s="53" t="s">
        <v>53</v>
      </c>
    </row>
    <row r="4" spans="1:5" ht="15">
      <c r="A4" s="162" t="s">
        <v>54</v>
      </c>
      <c r="B4" s="162"/>
      <c r="C4" s="162"/>
      <c r="D4" s="162"/>
      <c r="E4" s="162"/>
    </row>
    <row r="5" spans="1:5" ht="15">
      <c r="A5" s="35">
        <v>1</v>
      </c>
      <c r="B5" s="35" t="s">
        <v>89</v>
      </c>
      <c r="C5" s="36">
        <v>100000</v>
      </c>
      <c r="D5" s="36">
        <f>C5*E5</f>
        <v>8000</v>
      </c>
      <c r="E5" s="80">
        <v>0.08</v>
      </c>
    </row>
    <row r="6" spans="1:5" ht="15">
      <c r="A6" s="35">
        <v>2</v>
      </c>
      <c r="B6" s="35" t="s">
        <v>90</v>
      </c>
      <c r="C6" s="36">
        <f>10000*12</f>
        <v>120000</v>
      </c>
      <c r="D6" s="36"/>
      <c r="E6" s="35"/>
    </row>
    <row r="7" spans="1:5" ht="15">
      <c r="A7" s="35">
        <v>3</v>
      </c>
      <c r="B7" s="35" t="s">
        <v>91</v>
      </c>
      <c r="C7" s="36">
        <v>2500000</v>
      </c>
      <c r="D7" s="36">
        <f>15000*12</f>
        <v>180000</v>
      </c>
      <c r="E7" s="81">
        <f>D7/C7</f>
        <v>0.072</v>
      </c>
    </row>
    <row r="8" spans="1:5" ht="15">
      <c r="A8" s="35">
        <v>4</v>
      </c>
      <c r="B8" s="35"/>
      <c r="C8" s="36"/>
      <c r="D8" s="36"/>
      <c r="E8" s="35"/>
    </row>
    <row r="9" spans="1:5" ht="15">
      <c r="A9" s="35">
        <v>5</v>
      </c>
      <c r="B9" s="35"/>
      <c r="C9" s="36"/>
      <c r="D9" s="36"/>
      <c r="E9" s="35"/>
    </row>
    <row r="10" spans="1:5" ht="15">
      <c r="A10" s="35"/>
      <c r="B10" s="35"/>
      <c r="C10" s="36"/>
      <c r="D10" s="36"/>
      <c r="E10" s="35"/>
    </row>
    <row r="11" spans="1:5" ht="15">
      <c r="A11" s="35"/>
      <c r="B11" s="35"/>
      <c r="C11" s="36"/>
      <c r="D11" s="36"/>
      <c r="E11" s="35"/>
    </row>
    <row r="12" spans="1:5" ht="15">
      <c r="A12" s="35"/>
      <c r="B12" s="35"/>
      <c r="C12" s="36"/>
      <c r="D12" s="36"/>
      <c r="E12" s="35"/>
    </row>
    <row r="13" spans="1:5" ht="15">
      <c r="A13" s="35"/>
      <c r="B13" s="35"/>
      <c r="C13" s="36"/>
      <c r="D13" s="36"/>
      <c r="E13" s="35"/>
    </row>
    <row r="14" spans="1:5" ht="12.75" customHeight="1">
      <c r="A14" s="162" t="s">
        <v>56</v>
      </c>
      <c r="B14" s="162"/>
      <c r="C14" s="162"/>
      <c r="D14" s="162"/>
      <c r="E14" s="162"/>
    </row>
    <row r="15" spans="1:5" ht="15">
      <c r="A15" s="35">
        <v>1</v>
      </c>
      <c r="B15" s="35" t="s">
        <v>92</v>
      </c>
      <c r="C15" s="36">
        <v>3000000</v>
      </c>
      <c r="D15" s="36" t="s">
        <v>55</v>
      </c>
      <c r="E15" s="35" t="s">
        <v>55</v>
      </c>
    </row>
    <row r="16" spans="1:5" ht="15">
      <c r="A16" s="35">
        <v>2</v>
      </c>
      <c r="B16" s="35" t="s">
        <v>93</v>
      </c>
      <c r="C16" s="36">
        <v>350000</v>
      </c>
      <c r="D16" s="36" t="s">
        <v>55</v>
      </c>
      <c r="E16" s="35" t="s">
        <v>55</v>
      </c>
    </row>
    <row r="17" spans="1:5" ht="15">
      <c r="A17" s="35">
        <v>3</v>
      </c>
      <c r="B17" s="35" t="s">
        <v>94</v>
      </c>
      <c r="C17" s="36"/>
      <c r="D17" s="36" t="s">
        <v>55</v>
      </c>
      <c r="E17" s="35" t="s">
        <v>55</v>
      </c>
    </row>
    <row r="18" spans="1:5" ht="15">
      <c r="A18" s="35">
        <v>4</v>
      </c>
      <c r="B18" s="35" t="s">
        <v>95</v>
      </c>
      <c r="C18" s="36"/>
      <c r="D18" s="36" t="s">
        <v>55</v>
      </c>
      <c r="E18" s="35" t="s">
        <v>55</v>
      </c>
    </row>
    <row r="19" spans="1:5" ht="15">
      <c r="A19" s="35">
        <v>5</v>
      </c>
      <c r="B19" s="35" t="s">
        <v>96</v>
      </c>
      <c r="C19" s="36">
        <v>200000</v>
      </c>
      <c r="D19" s="36" t="s">
        <v>55</v>
      </c>
      <c r="E19" s="35" t="s">
        <v>55</v>
      </c>
    </row>
    <row r="20" spans="1:5" ht="15">
      <c r="A20" s="35"/>
      <c r="B20" s="35"/>
      <c r="C20" s="36"/>
      <c r="D20" s="36" t="s">
        <v>55</v>
      </c>
      <c r="E20" s="35" t="s">
        <v>55</v>
      </c>
    </row>
    <row r="21" spans="1:5" ht="15">
      <c r="A21" s="35"/>
      <c r="B21" s="35"/>
      <c r="C21" s="36"/>
      <c r="D21" s="36" t="s">
        <v>55</v>
      </c>
      <c r="E21" s="35" t="s">
        <v>55</v>
      </c>
    </row>
    <row r="22" spans="1:5" ht="15">
      <c r="A22" s="35"/>
      <c r="B22" s="35"/>
      <c r="C22" s="36"/>
      <c r="D22" s="36" t="s">
        <v>55</v>
      </c>
      <c r="E22" s="35" t="s">
        <v>55</v>
      </c>
    </row>
    <row r="23" spans="1:5" ht="15">
      <c r="A23" s="35"/>
      <c r="B23" s="35"/>
      <c r="C23" s="36"/>
      <c r="D23" s="36" t="s">
        <v>55</v>
      </c>
      <c r="E23" s="35" t="s">
        <v>55</v>
      </c>
    </row>
    <row r="24" spans="1:5" ht="15">
      <c r="A24" s="35"/>
      <c r="B24" s="35"/>
      <c r="C24" s="36"/>
      <c r="D24" s="36" t="s">
        <v>55</v>
      </c>
      <c r="E24" s="35" t="s">
        <v>55</v>
      </c>
    </row>
    <row r="25" spans="1:5" ht="15">
      <c r="A25" s="35"/>
      <c r="B25" s="35"/>
      <c r="C25" s="36"/>
      <c r="D25" s="36" t="s">
        <v>55</v>
      </c>
      <c r="E25" s="35" t="s">
        <v>55</v>
      </c>
    </row>
    <row r="26" spans="1:5" ht="15">
      <c r="A26" s="35"/>
      <c r="B26" s="35"/>
      <c r="C26" s="36"/>
      <c r="D26" s="36" t="s">
        <v>55</v>
      </c>
      <c r="E26" s="35" t="s">
        <v>55</v>
      </c>
    </row>
    <row r="27" spans="1:5" ht="15">
      <c r="A27" s="54"/>
      <c r="B27" s="54" t="s">
        <v>57</v>
      </c>
      <c r="C27" s="55">
        <f>SUM(C15:C26)+SUM(C5:C13)</f>
        <v>6270000</v>
      </c>
      <c r="D27" s="55"/>
      <c r="E27" s="54"/>
    </row>
  </sheetData>
  <sheetProtection/>
  <mergeCells count="4">
    <mergeCell ref="A1:E1"/>
    <mergeCell ref="A2:E2"/>
    <mergeCell ref="A4:E4"/>
    <mergeCell ref="A14:E14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421875" style="0" customWidth="1"/>
    <col min="2" max="2" width="37.140625" style="0" customWidth="1"/>
    <col min="3" max="3" width="20.57421875" style="0" customWidth="1"/>
    <col min="4" max="4" width="25.421875" style="0" customWidth="1"/>
    <col min="5" max="5" width="24.8515625" style="0" customWidth="1"/>
  </cols>
  <sheetData>
    <row r="1" spans="1:5" ht="15">
      <c r="A1" s="160" t="s">
        <v>58</v>
      </c>
      <c r="B1" s="160"/>
      <c r="C1" s="160"/>
      <c r="D1" s="160"/>
      <c r="E1" s="160"/>
    </row>
    <row r="2" spans="1:5" ht="15">
      <c r="A2" s="161" t="s">
        <v>59</v>
      </c>
      <c r="B2" s="161"/>
      <c r="C2" s="161"/>
      <c r="D2" s="161"/>
      <c r="E2" s="161"/>
    </row>
    <row r="3" spans="1:5" ht="15">
      <c r="A3" s="53" t="s">
        <v>49</v>
      </c>
      <c r="B3" s="53" t="s">
        <v>60</v>
      </c>
      <c r="C3" s="53" t="s">
        <v>61</v>
      </c>
      <c r="D3" s="53" t="s">
        <v>62</v>
      </c>
      <c r="E3" s="53" t="s">
        <v>63</v>
      </c>
    </row>
    <row r="4" spans="1:5" ht="15">
      <c r="A4" s="35">
        <v>1</v>
      </c>
      <c r="B4" s="35" t="s">
        <v>97</v>
      </c>
      <c r="C4" s="36">
        <v>3000000</v>
      </c>
      <c r="D4" s="36"/>
      <c r="E4" s="56"/>
    </row>
    <row r="5" spans="1:5" ht="15">
      <c r="A5" s="35">
        <v>2</v>
      </c>
      <c r="B5" s="35" t="s">
        <v>98</v>
      </c>
      <c r="C5" s="36">
        <v>100000</v>
      </c>
      <c r="D5" s="36"/>
      <c r="E5" s="36"/>
    </row>
    <row r="6" spans="1:5" ht="15">
      <c r="A6" s="35">
        <v>3</v>
      </c>
      <c r="B6" s="35"/>
      <c r="C6" s="36"/>
      <c r="D6" s="36"/>
      <c r="E6" s="56"/>
    </row>
    <row r="7" spans="1:5" ht="15">
      <c r="A7" s="35">
        <v>4</v>
      </c>
      <c r="B7" s="35"/>
      <c r="C7" s="36"/>
      <c r="D7" s="36"/>
      <c r="E7" s="36"/>
    </row>
    <row r="8" spans="1:5" ht="15">
      <c r="A8" s="35">
        <v>5</v>
      </c>
      <c r="B8" s="35"/>
      <c r="C8" s="36"/>
      <c r="D8" s="36"/>
      <c r="E8" s="36"/>
    </row>
    <row r="9" spans="1:5" ht="15">
      <c r="A9" s="35">
        <v>6</v>
      </c>
      <c r="B9" s="35"/>
      <c r="C9" s="36"/>
      <c r="D9" s="36"/>
      <c r="E9" s="36"/>
    </row>
    <row r="10" spans="1:5" ht="15">
      <c r="A10" s="35">
        <v>7</v>
      </c>
      <c r="B10" s="35"/>
      <c r="C10" s="36"/>
      <c r="D10" s="36"/>
      <c r="E10" s="36"/>
    </row>
    <row r="11" spans="1:5" ht="15">
      <c r="A11" s="35">
        <v>8</v>
      </c>
      <c r="B11" s="35"/>
      <c r="C11" s="36"/>
      <c r="D11" s="36"/>
      <c r="E11" s="36"/>
    </row>
    <row r="12" spans="1:5" ht="15">
      <c r="A12" s="35">
        <v>9</v>
      </c>
      <c r="B12" s="35"/>
      <c r="C12" s="36"/>
      <c r="D12" s="36"/>
      <c r="E12" s="36"/>
    </row>
    <row r="13" spans="1:5" ht="15">
      <c r="A13" s="35"/>
      <c r="B13" s="35"/>
      <c r="C13" s="36"/>
      <c r="D13" s="36"/>
      <c r="E13" s="36"/>
    </row>
    <row r="14" spans="1:5" ht="15">
      <c r="A14" s="35"/>
      <c r="B14" s="35"/>
      <c r="C14" s="36"/>
      <c r="D14" s="36"/>
      <c r="E14" s="36"/>
    </row>
    <row r="15" spans="1:5" ht="15">
      <c r="A15" s="35"/>
      <c r="B15" s="35"/>
      <c r="C15" s="36"/>
      <c r="D15" s="36"/>
      <c r="E15" s="36"/>
    </row>
    <row r="16" spans="1:5" ht="15">
      <c r="A16" s="35"/>
      <c r="B16" s="35"/>
      <c r="C16" s="36"/>
      <c r="D16" s="36"/>
      <c r="E16" s="36"/>
    </row>
    <row r="17" spans="1:5" ht="15">
      <c r="A17" s="35"/>
      <c r="B17" s="35"/>
      <c r="C17" s="36"/>
      <c r="D17" s="36"/>
      <c r="E17" s="36"/>
    </row>
    <row r="18" spans="1:5" s="57" customFormat="1" ht="14.25">
      <c r="A18" s="54"/>
      <c r="B18" s="54" t="s">
        <v>57</v>
      </c>
      <c r="C18" s="55">
        <f>SUM(C4:C17)</f>
        <v>3100000</v>
      </c>
      <c r="D18" s="55"/>
      <c r="E18" s="55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" sqref="B7"/>
    </sheetView>
  </sheetViews>
  <sheetFormatPr defaultColWidth="9.140625" defaultRowHeight="15"/>
  <cols>
    <col min="2" max="2" width="28.421875" style="0" customWidth="1"/>
    <col min="3" max="3" width="12.8515625" style="0" customWidth="1"/>
    <col min="4" max="4" width="13.140625" style="0" customWidth="1"/>
    <col min="5" max="5" width="13.57421875" style="0" customWidth="1"/>
    <col min="6" max="6" width="13.8515625" style="0" customWidth="1"/>
    <col min="7" max="7" width="14.28125" style="0" customWidth="1"/>
    <col min="8" max="8" width="11.8515625" style="0" customWidth="1"/>
  </cols>
  <sheetData>
    <row r="2" spans="2:7" ht="15">
      <c r="B2" s="104" t="s">
        <v>129</v>
      </c>
      <c r="C2" s="105"/>
      <c r="D2" s="105"/>
      <c r="E2" s="105"/>
      <c r="F2" s="105"/>
      <c r="G2" s="105"/>
    </row>
    <row r="3" spans="2:8" ht="15">
      <c r="B3" s="105"/>
      <c r="C3" s="108">
        <v>42370</v>
      </c>
      <c r="D3" s="108">
        <v>42401</v>
      </c>
      <c r="E3" s="108">
        <v>42430</v>
      </c>
      <c r="F3" s="108">
        <v>42461</v>
      </c>
      <c r="G3" s="108">
        <v>42491</v>
      </c>
      <c r="H3" s="109">
        <v>42522</v>
      </c>
    </row>
    <row r="4" spans="2:8" ht="15">
      <c r="B4" s="104" t="s">
        <v>130</v>
      </c>
      <c r="C4" s="106">
        <f aca="true" t="shared" si="0" ref="C4:H4">SUM(C5:C14)</f>
        <v>0</v>
      </c>
      <c r="D4" s="106">
        <f t="shared" si="0"/>
        <v>0</v>
      </c>
      <c r="E4" s="106">
        <f t="shared" si="0"/>
        <v>0</v>
      </c>
      <c r="F4" s="106">
        <f t="shared" si="0"/>
        <v>0</v>
      </c>
      <c r="G4" s="106">
        <f t="shared" si="0"/>
        <v>0</v>
      </c>
      <c r="H4" s="106">
        <f t="shared" si="0"/>
        <v>0</v>
      </c>
    </row>
    <row r="5" spans="2:7" ht="15">
      <c r="B5" s="105" t="s">
        <v>131</v>
      </c>
      <c r="C5" s="107"/>
      <c r="D5" s="107"/>
      <c r="E5" s="107"/>
      <c r="F5" s="105"/>
      <c r="G5" s="105"/>
    </row>
    <row r="6" spans="2:7" ht="15">
      <c r="B6" s="105" t="s">
        <v>132</v>
      </c>
      <c r="C6" s="107"/>
      <c r="D6" s="107"/>
      <c r="E6" s="107"/>
      <c r="F6" s="107"/>
      <c r="G6" s="107"/>
    </row>
    <row r="7" spans="2:7" ht="15">
      <c r="B7" s="105" t="s">
        <v>140</v>
      </c>
      <c r="C7" s="107"/>
      <c r="D7" s="107"/>
      <c r="E7" s="107"/>
      <c r="F7" s="107"/>
      <c r="G7" s="107"/>
    </row>
    <row r="8" spans="2:7" ht="18.75" customHeight="1">
      <c r="B8" s="105" t="s">
        <v>141</v>
      </c>
      <c r="C8" s="107"/>
      <c r="D8" s="107"/>
      <c r="E8" s="107"/>
      <c r="F8" s="107"/>
      <c r="G8" s="107"/>
    </row>
    <row r="9" spans="2:7" ht="15">
      <c r="B9" s="105" t="s">
        <v>142</v>
      </c>
      <c r="C9" s="107"/>
      <c r="D9" s="107"/>
      <c r="E9" s="107"/>
      <c r="F9" s="107"/>
      <c r="G9" s="107"/>
    </row>
    <row r="10" spans="2:7" ht="18" customHeight="1">
      <c r="B10" s="105" t="s">
        <v>90</v>
      </c>
      <c r="C10" s="107"/>
      <c r="D10" s="107"/>
      <c r="E10" s="107"/>
      <c r="F10" s="107"/>
      <c r="G10" s="107"/>
    </row>
    <row r="11" spans="2:7" ht="15">
      <c r="B11" s="105" t="s">
        <v>133</v>
      </c>
      <c r="C11" s="107"/>
      <c r="D11" s="107"/>
      <c r="E11" s="107"/>
      <c r="F11" s="105"/>
      <c r="G11" s="105"/>
    </row>
    <row r="12" spans="2:7" ht="21" customHeight="1">
      <c r="B12" s="105" t="s">
        <v>143</v>
      </c>
      <c r="C12" s="107"/>
      <c r="D12" s="107"/>
      <c r="E12" s="107"/>
      <c r="F12" s="107"/>
      <c r="G12" s="107"/>
    </row>
    <row r="13" spans="2:7" ht="15">
      <c r="B13" s="105" t="s">
        <v>134</v>
      </c>
      <c r="C13" s="107"/>
      <c r="D13" s="107"/>
      <c r="E13" s="107"/>
      <c r="F13" s="105"/>
      <c r="G13" s="107"/>
    </row>
    <row r="14" spans="2:7" ht="18" customHeight="1">
      <c r="B14" s="105" t="s">
        <v>139</v>
      </c>
      <c r="C14" s="107"/>
      <c r="D14" s="107"/>
      <c r="E14" s="107"/>
      <c r="F14" s="107"/>
      <c r="G14" s="107"/>
    </row>
    <row r="15" spans="2:7" ht="15">
      <c r="B15" s="105"/>
      <c r="C15" s="105"/>
      <c r="D15" s="105"/>
      <c r="E15" s="105"/>
      <c r="F15" s="105"/>
      <c r="G15" s="105"/>
    </row>
    <row r="16" spans="2:8" ht="15">
      <c r="B16" s="104" t="s">
        <v>58</v>
      </c>
      <c r="C16" s="106">
        <f aca="true" t="shared" si="1" ref="C16:H16">SUM(C17:C21)</f>
        <v>0</v>
      </c>
      <c r="D16" s="106">
        <f t="shared" si="1"/>
        <v>0</v>
      </c>
      <c r="E16" s="106">
        <f t="shared" si="1"/>
        <v>0</v>
      </c>
      <c r="F16" s="106">
        <f t="shared" si="1"/>
        <v>0</v>
      </c>
      <c r="G16" s="106">
        <f t="shared" si="1"/>
        <v>0</v>
      </c>
      <c r="H16" s="106">
        <f t="shared" si="1"/>
        <v>0</v>
      </c>
    </row>
    <row r="17" spans="2:7" ht="16.5" customHeight="1">
      <c r="B17" s="105" t="s">
        <v>135</v>
      </c>
      <c r="C17" s="107"/>
      <c r="D17" s="107"/>
      <c r="E17" s="107"/>
      <c r="F17" s="107"/>
      <c r="G17" s="107"/>
    </row>
    <row r="18" spans="2:7" ht="15">
      <c r="B18" s="105" t="s">
        <v>136</v>
      </c>
      <c r="C18" s="107"/>
      <c r="D18" s="107"/>
      <c r="E18" s="107"/>
      <c r="F18" s="107"/>
      <c r="G18" s="107"/>
    </row>
    <row r="19" spans="2:7" ht="18" customHeight="1">
      <c r="B19" s="105" t="s">
        <v>137</v>
      </c>
      <c r="C19" s="107"/>
      <c r="D19" s="107"/>
      <c r="E19" s="107"/>
      <c r="F19" s="107"/>
      <c r="G19" s="107"/>
    </row>
    <row r="20" spans="2:7" ht="15.75" customHeight="1">
      <c r="B20" s="105" t="s">
        <v>138</v>
      </c>
      <c r="C20" s="107"/>
      <c r="D20" s="107"/>
      <c r="E20" s="105"/>
      <c r="F20" s="105"/>
      <c r="G20" s="105"/>
    </row>
    <row r="21" spans="2:7" ht="15">
      <c r="B21" s="105" t="s">
        <v>97</v>
      </c>
      <c r="C21" s="107"/>
      <c r="D21" s="107"/>
      <c r="E21" s="107"/>
      <c r="F21" s="105"/>
      <c r="G21" s="107"/>
    </row>
    <row r="22" spans="2:7" ht="15">
      <c r="B22" s="105"/>
      <c r="C22" s="107"/>
      <c r="D22" s="107"/>
      <c r="E22" s="107"/>
      <c r="F22" s="105"/>
      <c r="G22" s="107"/>
    </row>
    <row r="23" spans="2:8" s="112" customFormat="1" ht="12.75">
      <c r="B23" s="110" t="s">
        <v>129</v>
      </c>
      <c r="C23" s="111">
        <f aca="true" t="shared" si="2" ref="C23:H23">C4-C16</f>
        <v>0</v>
      </c>
      <c r="D23" s="111">
        <f t="shared" si="2"/>
        <v>0</v>
      </c>
      <c r="E23" s="111">
        <f t="shared" si="2"/>
        <v>0</v>
      </c>
      <c r="F23" s="111">
        <f t="shared" si="2"/>
        <v>0</v>
      </c>
      <c r="G23" s="111">
        <f t="shared" si="2"/>
        <v>0</v>
      </c>
      <c r="H23" s="111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7" sqref="A17:IV20"/>
    </sheetView>
  </sheetViews>
  <sheetFormatPr defaultColWidth="9.140625" defaultRowHeight="15"/>
  <cols>
    <col min="1" max="1" width="5.57421875" style="0" customWidth="1"/>
    <col min="2" max="2" width="48.57421875" style="0" customWidth="1"/>
    <col min="3" max="3" width="15.57421875" style="0" customWidth="1"/>
    <col min="4" max="4" width="14.421875" style="0" customWidth="1"/>
    <col min="5" max="5" width="16.28125" style="0" customWidth="1"/>
    <col min="6" max="6" width="15.57421875" style="0" customWidth="1"/>
    <col min="7" max="7" width="14.421875" style="0" customWidth="1"/>
    <col min="8" max="8" width="16.28125" style="0" customWidth="1"/>
    <col min="9" max="9" width="19.7109375" style="0" customWidth="1"/>
  </cols>
  <sheetData>
    <row r="2" ht="15.75" thickBot="1"/>
    <row r="3" spans="1:6" s="88" customFormat="1" ht="37.5">
      <c r="A3" s="89"/>
      <c r="B3" s="90" t="s">
        <v>117</v>
      </c>
      <c r="C3" s="91" t="s">
        <v>118</v>
      </c>
      <c r="D3" s="91" t="s">
        <v>119</v>
      </c>
      <c r="E3" s="92" t="s">
        <v>120</v>
      </c>
      <c r="F3" s="91" t="s">
        <v>157</v>
      </c>
    </row>
    <row r="4" spans="1:6" ht="19.5" customHeight="1">
      <c r="A4" s="93">
        <v>1</v>
      </c>
      <c r="B4" s="94" t="s">
        <v>121</v>
      </c>
      <c r="C4" s="95"/>
      <c r="D4" s="95"/>
      <c r="E4" s="123"/>
      <c r="F4" s="95"/>
    </row>
    <row r="5" spans="1:6" ht="19.5" customHeight="1">
      <c r="A5" s="93">
        <v>2</v>
      </c>
      <c r="B5" s="96"/>
      <c r="C5" s="95"/>
      <c r="D5" s="95"/>
      <c r="E5" s="123"/>
      <c r="F5" s="95"/>
    </row>
    <row r="6" spans="1:6" ht="19.5" customHeight="1">
      <c r="A6" s="93">
        <v>3</v>
      </c>
      <c r="B6" s="96"/>
      <c r="C6" s="95"/>
      <c r="D6" s="95"/>
      <c r="E6" s="123"/>
      <c r="F6" s="95"/>
    </row>
    <row r="7" spans="1:6" ht="19.5" customHeight="1">
      <c r="A7" s="93">
        <v>4</v>
      </c>
      <c r="B7" s="96"/>
      <c r="C7" s="95"/>
      <c r="D7" s="95"/>
      <c r="E7" s="123"/>
      <c r="F7" s="95"/>
    </row>
    <row r="8" spans="1:6" ht="19.5" customHeight="1">
      <c r="A8" s="93">
        <v>5</v>
      </c>
      <c r="B8" s="96"/>
      <c r="C8" s="95"/>
      <c r="D8" s="95"/>
      <c r="E8" s="123"/>
      <c r="F8" s="95"/>
    </row>
    <row r="9" spans="1:6" ht="19.5" customHeight="1">
      <c r="A9" s="93">
        <v>6</v>
      </c>
      <c r="B9" s="95"/>
      <c r="C9" s="95"/>
      <c r="D9" s="95"/>
      <c r="E9" s="123"/>
      <c r="F9" s="95"/>
    </row>
    <row r="10" spans="1:6" ht="19.5" customHeight="1">
      <c r="A10" s="93">
        <v>7</v>
      </c>
      <c r="B10" s="96"/>
      <c r="C10" s="95"/>
      <c r="D10" s="95"/>
      <c r="E10" s="123"/>
      <c r="F10" s="95"/>
    </row>
    <row r="11" spans="1:6" ht="19.5" customHeight="1">
      <c r="A11" s="93">
        <v>8</v>
      </c>
      <c r="B11" s="96"/>
      <c r="C11" s="95"/>
      <c r="D11" s="95"/>
      <c r="E11" s="123"/>
      <c r="F11" s="95"/>
    </row>
    <row r="12" spans="1:6" ht="19.5" customHeight="1">
      <c r="A12" s="93">
        <v>9</v>
      </c>
      <c r="B12" s="96"/>
      <c r="C12" s="95"/>
      <c r="D12" s="95"/>
      <c r="E12" s="123"/>
      <c r="F12" s="95"/>
    </row>
    <row r="13" spans="1:6" ht="19.5" customHeight="1">
      <c r="A13" s="93">
        <v>10</v>
      </c>
      <c r="B13" s="96"/>
      <c r="C13" s="95"/>
      <c r="D13" s="95"/>
      <c r="E13" s="123"/>
      <c r="F13" s="95"/>
    </row>
    <row r="14" spans="1:6" ht="19.5" customHeight="1">
      <c r="A14" s="97"/>
      <c r="B14" s="98" t="s">
        <v>122</v>
      </c>
      <c r="C14" s="99"/>
      <c r="D14" s="99"/>
      <c r="E14" s="124"/>
      <c r="F14" s="99"/>
    </row>
    <row r="15" spans="1:6" ht="19.5" customHeight="1">
      <c r="A15" s="97">
        <v>1</v>
      </c>
      <c r="B15" s="100"/>
      <c r="C15" s="99"/>
      <c r="D15" s="99"/>
      <c r="E15" s="124"/>
      <c r="F15" s="99"/>
    </row>
    <row r="16" spans="1:6" ht="19.5" customHeight="1">
      <c r="A16" s="97">
        <v>2</v>
      </c>
      <c r="B16" s="100"/>
      <c r="C16" s="99"/>
      <c r="D16" s="99"/>
      <c r="E16" s="124"/>
      <c r="F16" s="99"/>
    </row>
    <row r="17" spans="1:6" ht="19.5" customHeight="1">
      <c r="A17" s="97"/>
      <c r="B17" s="100"/>
      <c r="C17" s="99"/>
      <c r="D17" s="99"/>
      <c r="E17" s="124"/>
      <c r="F17" s="99"/>
    </row>
    <row r="18" spans="1:6" ht="19.5" customHeight="1">
      <c r="A18" s="97"/>
      <c r="B18" s="100"/>
      <c r="C18" s="99"/>
      <c r="D18" s="99"/>
      <c r="E18" s="124"/>
      <c r="F18" s="99"/>
    </row>
    <row r="19" spans="1:6" ht="19.5" customHeight="1">
      <c r="A19" s="97"/>
      <c r="B19" s="100"/>
      <c r="C19" s="99"/>
      <c r="D19" s="99"/>
      <c r="E19" s="124"/>
      <c r="F19" s="99"/>
    </row>
    <row r="20" spans="1:6" ht="19.5" customHeight="1">
      <c r="A20" s="97"/>
      <c r="B20" s="100"/>
      <c r="C20" s="99"/>
      <c r="D20" s="99"/>
      <c r="E20" s="124"/>
      <c r="F20" s="99"/>
    </row>
    <row r="21" spans="1:6" ht="19.5" customHeight="1">
      <c r="A21" s="97">
        <v>3</v>
      </c>
      <c r="B21" s="100"/>
      <c r="C21" s="99"/>
      <c r="D21" s="99"/>
      <c r="E21" s="124"/>
      <c r="F21" s="99"/>
    </row>
    <row r="22" spans="1:6" ht="19.5" customHeight="1">
      <c r="A22" s="97">
        <v>4</v>
      </c>
      <c r="B22" s="100"/>
      <c r="C22" s="99"/>
      <c r="D22" s="99"/>
      <c r="E22" s="124"/>
      <c r="F22" s="99"/>
    </row>
    <row r="23" spans="1:6" ht="19.5" customHeight="1">
      <c r="A23" s="97">
        <v>5</v>
      </c>
      <c r="B23" s="100"/>
      <c r="C23" s="99"/>
      <c r="D23" s="99"/>
      <c r="E23" s="124"/>
      <c r="F23" s="99"/>
    </row>
    <row r="24" spans="1:6" ht="19.5" customHeight="1">
      <c r="A24" s="97">
        <v>6</v>
      </c>
      <c r="B24" s="99"/>
      <c r="C24" s="99"/>
      <c r="D24" s="99"/>
      <c r="E24" s="124"/>
      <c r="F24" s="99"/>
    </row>
    <row r="25" spans="1:6" ht="19.5" customHeight="1">
      <c r="A25" s="97">
        <v>7</v>
      </c>
      <c r="B25" s="100"/>
      <c r="C25" s="99"/>
      <c r="D25" s="99"/>
      <c r="E25" s="124"/>
      <c r="F25" s="99"/>
    </row>
    <row r="26" spans="1:6" ht="19.5" customHeight="1" thickBot="1">
      <c r="A26" s="97">
        <v>8</v>
      </c>
      <c r="B26" s="100"/>
      <c r="C26" s="99"/>
      <c r="D26" s="99"/>
      <c r="E26" s="124"/>
      <c r="F26" s="99"/>
    </row>
    <row r="27" spans="1:9" ht="55.5" customHeight="1">
      <c r="A27" s="97"/>
      <c r="B27" s="142" t="s">
        <v>155</v>
      </c>
      <c r="C27" s="91"/>
      <c r="D27" s="91"/>
      <c r="E27" s="92"/>
      <c r="F27" s="91" t="s">
        <v>157</v>
      </c>
      <c r="G27" s="91" t="s">
        <v>158</v>
      </c>
      <c r="H27" s="92" t="s">
        <v>159</v>
      </c>
      <c r="I27" s="91" t="s">
        <v>160</v>
      </c>
    </row>
    <row r="28" spans="1:9" ht="19.5" customHeight="1">
      <c r="A28" s="97"/>
      <c r="B28" s="100"/>
      <c r="C28" s="99"/>
      <c r="D28" s="99"/>
      <c r="E28" s="124"/>
      <c r="F28" s="99"/>
      <c r="G28" s="99"/>
      <c r="H28" s="124"/>
      <c r="I28" s="124"/>
    </row>
    <row r="29" spans="1:9" ht="15">
      <c r="A29" s="97"/>
      <c r="B29" s="100"/>
      <c r="C29" s="99"/>
      <c r="D29" s="99"/>
      <c r="E29" s="124"/>
      <c r="F29" s="99"/>
      <c r="G29" s="99"/>
      <c r="H29" s="124"/>
      <c r="I29" s="124"/>
    </row>
    <row r="30" spans="1:9" ht="15">
      <c r="A30" s="97"/>
      <c r="B30" s="100"/>
      <c r="C30" s="99"/>
      <c r="D30" s="99"/>
      <c r="E30" s="124"/>
      <c r="F30" s="99"/>
      <c r="G30" s="99"/>
      <c r="H30" s="124"/>
      <c r="I30" s="124"/>
    </row>
    <row r="31" spans="1:9" ht="15">
      <c r="A31" s="97"/>
      <c r="B31" s="100"/>
      <c r="C31" s="99"/>
      <c r="D31" s="99"/>
      <c r="E31" s="124"/>
      <c r="F31" s="99"/>
      <c r="G31" s="99"/>
      <c r="H31" s="124"/>
      <c r="I31" s="124"/>
    </row>
    <row r="32" spans="1:9" ht="15">
      <c r="A32" s="97"/>
      <c r="B32" s="100"/>
      <c r="C32" s="99"/>
      <c r="D32" s="99"/>
      <c r="E32" s="124"/>
      <c r="F32" s="99"/>
      <c r="G32" s="99"/>
      <c r="H32" s="124"/>
      <c r="I32" s="124"/>
    </row>
    <row r="33" spans="1:9" ht="15">
      <c r="A33" s="97"/>
      <c r="B33" s="100"/>
      <c r="C33" s="99"/>
      <c r="D33" s="99"/>
      <c r="E33" s="124"/>
      <c r="F33" s="99"/>
      <c r="G33" s="99"/>
      <c r="H33" s="124"/>
      <c r="I33" s="124"/>
    </row>
    <row r="34" spans="1:9" ht="15">
      <c r="A34" s="97"/>
      <c r="B34" s="100"/>
      <c r="C34" s="99"/>
      <c r="D34" s="99"/>
      <c r="E34" s="124"/>
      <c r="F34" s="99"/>
      <c r="G34" s="99"/>
      <c r="H34" s="124"/>
      <c r="I34" s="124"/>
    </row>
    <row r="35" spans="1:9" ht="15">
      <c r="A35" s="97"/>
      <c r="B35" s="100"/>
      <c r="C35" s="99"/>
      <c r="D35" s="99"/>
      <c r="E35" s="124"/>
      <c r="F35" s="99"/>
      <c r="G35" s="99"/>
      <c r="H35" s="124"/>
      <c r="I35" s="124"/>
    </row>
    <row r="36" spans="1:9" ht="15">
      <c r="A36" s="97"/>
      <c r="B36" s="100"/>
      <c r="C36" s="99"/>
      <c r="D36" s="99"/>
      <c r="E36" s="124"/>
      <c r="F36" s="99"/>
      <c r="G36" s="99"/>
      <c r="H36" s="124"/>
      <c r="I36" s="124"/>
    </row>
    <row r="37" spans="1:9" ht="15.75" thickBot="1">
      <c r="A37" s="101"/>
      <c r="B37" s="102"/>
      <c r="C37" s="103"/>
      <c r="D37" s="103"/>
      <c r="E37" s="125"/>
      <c r="F37" s="103"/>
      <c r="G37" s="103"/>
      <c r="H37" s="125"/>
      <c r="I37" s="125"/>
    </row>
    <row r="38" spans="1:9" ht="56.25" customHeight="1">
      <c r="A38" s="97"/>
      <c r="B38" s="91" t="s">
        <v>156</v>
      </c>
      <c r="C38" s="91"/>
      <c r="D38" s="91"/>
      <c r="E38" s="92"/>
      <c r="F38" s="91" t="s">
        <v>157</v>
      </c>
      <c r="G38" s="91" t="s">
        <v>158</v>
      </c>
      <c r="H38" s="92" t="s">
        <v>159</v>
      </c>
      <c r="I38" s="91" t="s">
        <v>160</v>
      </c>
    </row>
    <row r="39" spans="1:9" ht="19.5" customHeight="1">
      <c r="A39" s="97"/>
      <c r="B39" s="100"/>
      <c r="C39" s="99"/>
      <c r="D39" s="99"/>
      <c r="E39" s="124"/>
      <c r="F39" s="99"/>
      <c r="G39" s="99"/>
      <c r="H39" s="124"/>
      <c r="I39" s="124"/>
    </row>
    <row r="40" spans="1:9" ht="15">
      <c r="A40" s="97"/>
      <c r="B40" s="100"/>
      <c r="C40" s="99"/>
      <c r="D40" s="99"/>
      <c r="E40" s="124"/>
      <c r="F40" s="99"/>
      <c r="G40" s="99"/>
      <c r="H40" s="124"/>
      <c r="I40" s="124"/>
    </row>
    <row r="41" spans="1:9" ht="15">
      <c r="A41" s="97"/>
      <c r="B41" s="100"/>
      <c r="C41" s="99"/>
      <c r="D41" s="99"/>
      <c r="E41" s="124"/>
      <c r="F41" s="99"/>
      <c r="G41" s="99"/>
      <c r="H41" s="124"/>
      <c r="I41" s="124"/>
    </row>
    <row r="42" spans="1:9" ht="15">
      <c r="A42" s="97"/>
      <c r="B42" s="100"/>
      <c r="C42" s="99"/>
      <c r="D42" s="99"/>
      <c r="E42" s="124"/>
      <c r="F42" s="99"/>
      <c r="G42" s="99"/>
      <c r="H42" s="124"/>
      <c r="I42" s="124"/>
    </row>
    <row r="43" spans="1:9" ht="15">
      <c r="A43" s="97"/>
      <c r="B43" s="100"/>
      <c r="C43" s="99"/>
      <c r="D43" s="99"/>
      <c r="E43" s="124"/>
      <c r="F43" s="99"/>
      <c r="G43" s="99"/>
      <c r="H43" s="124"/>
      <c r="I43" s="124"/>
    </row>
    <row r="44" spans="1:9" ht="15">
      <c r="A44" s="97"/>
      <c r="B44" s="100"/>
      <c r="C44" s="99"/>
      <c r="D44" s="99"/>
      <c r="E44" s="124"/>
      <c r="F44" s="99"/>
      <c r="G44" s="99"/>
      <c r="H44" s="124"/>
      <c r="I44" s="124"/>
    </row>
    <row r="45" spans="1:9" ht="15">
      <c r="A45" s="97"/>
      <c r="B45" s="100"/>
      <c r="C45" s="99"/>
      <c r="D45" s="99"/>
      <c r="E45" s="124"/>
      <c r="F45" s="99"/>
      <c r="G45" s="99"/>
      <c r="H45" s="124"/>
      <c r="I45" s="124"/>
    </row>
    <row r="46" spans="1:9" ht="15">
      <c r="A46" s="97"/>
      <c r="B46" s="100"/>
      <c r="C46" s="99"/>
      <c r="D46" s="99"/>
      <c r="E46" s="124"/>
      <c r="F46" s="99"/>
      <c r="G46" s="99"/>
      <c r="H46" s="124"/>
      <c r="I46" s="124"/>
    </row>
    <row r="47" spans="1:9" ht="15">
      <c r="A47" s="97"/>
      <c r="B47" s="100"/>
      <c r="C47" s="99"/>
      <c r="D47" s="99"/>
      <c r="E47" s="124"/>
      <c r="F47" s="99"/>
      <c r="G47" s="99"/>
      <c r="H47" s="124"/>
      <c r="I47" s="124"/>
    </row>
    <row r="48" spans="1:9" ht="15.75" thickBot="1">
      <c r="A48" s="101"/>
      <c r="B48" s="102"/>
      <c r="C48" s="103"/>
      <c r="D48" s="103"/>
      <c r="E48" s="125"/>
      <c r="F48" s="103"/>
      <c r="G48" s="103"/>
      <c r="H48" s="125"/>
      <c r="I48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Olinka</cp:lastModifiedBy>
  <cp:lastPrinted>2015-03-22T23:57:15Z</cp:lastPrinted>
  <dcterms:created xsi:type="dcterms:W3CDTF">2013-09-18T09:57:47Z</dcterms:created>
  <dcterms:modified xsi:type="dcterms:W3CDTF">2017-05-29T11:26:54Z</dcterms:modified>
  <cp:category/>
  <cp:version/>
  <cp:contentType/>
  <cp:contentStatus/>
</cp:coreProperties>
</file>